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mills\Documents\All documents\"/>
    </mc:Choice>
  </mc:AlternateContent>
  <xr:revisionPtr revIDLastSave="0" documentId="13_ncr:1_{C9970CBC-0ED7-4BFA-AEF7-8CDCD05FFF4A}" xr6:coauthVersionLast="47" xr6:coauthVersionMax="47" xr10:uidLastSave="{00000000-0000-0000-0000-000000000000}"/>
  <bookViews>
    <workbookView xWindow="-96" yWindow="-96" windowWidth="23232" windowHeight="13872" tabRatio="714" xr2:uid="{7A930613-DA64-4FF4-A2C0-E82232C21AB8}"/>
  </bookViews>
  <sheets>
    <sheet name="Weekly Times" sheetId="1" r:id="rId1"/>
    <sheet name="Division 1" sheetId="2" r:id="rId2"/>
    <sheet name="Division 2" sheetId="9" r:id="rId3"/>
    <sheet name="Division 3" sheetId="10" r:id="rId4"/>
    <sheet name="Division 4" sheetId="24" r:id="rId5"/>
    <sheet name="Division 5" sheetId="25" r:id="rId6"/>
    <sheet name="Division 6" sheetId="28" r:id="rId7"/>
    <sheet name="Division 7" sheetId="27" r:id="rId8"/>
    <sheet name="Division 8" sheetId="26" r:id="rId9"/>
    <sheet name="Schedule" sheetId="16" r:id="rId10"/>
    <sheet name="Divison Placements" sheetId="22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8" i="10"/>
  <c r="L8" i="10"/>
  <c r="L3" i="26"/>
  <c r="L5" i="26"/>
  <c r="L7" i="26"/>
  <c r="L4" i="26"/>
  <c r="L6" i="26"/>
  <c r="L8" i="26"/>
  <c r="L9" i="26"/>
  <c r="L10" i="26"/>
  <c r="L11" i="26"/>
  <c r="L12" i="26"/>
  <c r="L13" i="26"/>
  <c r="L14" i="26"/>
  <c r="L15" i="26"/>
  <c r="L16" i="26"/>
  <c r="D4" i="26"/>
  <c r="D7" i="26"/>
  <c r="D6" i="26"/>
  <c r="D8" i="26"/>
  <c r="D9" i="26"/>
  <c r="D10" i="26"/>
  <c r="D11" i="26"/>
  <c r="D12" i="26"/>
  <c r="D13" i="26"/>
  <c r="D14" i="26"/>
  <c r="D15" i="26"/>
  <c r="D5" i="26"/>
  <c r="D3" i="26"/>
  <c r="D16" i="26"/>
  <c r="L4" i="27"/>
  <c r="L3" i="27"/>
  <c r="L6" i="27"/>
  <c r="L5" i="27"/>
  <c r="L12" i="27"/>
  <c r="L9" i="27"/>
  <c r="L10" i="27"/>
  <c r="L13" i="27"/>
  <c r="L14" i="27"/>
  <c r="L8" i="27"/>
  <c r="L15" i="27"/>
  <c r="L7" i="27"/>
  <c r="L11" i="27"/>
  <c r="D8" i="27"/>
  <c r="D12" i="27"/>
  <c r="D3" i="27"/>
  <c r="D13" i="27"/>
  <c r="D15" i="27"/>
  <c r="D4" i="27"/>
  <c r="D7" i="27"/>
  <c r="D10" i="27"/>
  <c r="D14" i="27"/>
  <c r="D6" i="27"/>
  <c r="D9" i="27"/>
  <c r="D5" i="27"/>
  <c r="D11" i="27"/>
  <c r="L8" i="28"/>
  <c r="L5" i="28"/>
  <c r="L4" i="28"/>
  <c r="L3" i="28"/>
  <c r="L13" i="28"/>
  <c r="L7" i="28"/>
  <c r="L6" i="28"/>
  <c r="L9" i="28"/>
  <c r="L11" i="28"/>
  <c r="L12" i="28"/>
  <c r="L10" i="28"/>
  <c r="L14" i="28"/>
  <c r="L15" i="28"/>
  <c r="L16" i="28"/>
  <c r="D8" i="28"/>
  <c r="D4" i="28"/>
  <c r="D15" i="28"/>
  <c r="D16" i="28"/>
  <c r="D10" i="28"/>
  <c r="D6" i="28"/>
  <c r="D12" i="28"/>
  <c r="D7" i="28"/>
  <c r="D3" i="28"/>
  <c r="D5" i="28"/>
  <c r="D14" i="28"/>
  <c r="D13" i="28"/>
  <c r="D9" i="28"/>
  <c r="D11" i="28"/>
  <c r="L3" i="25"/>
  <c r="L5" i="25"/>
  <c r="L8" i="25"/>
  <c r="L4" i="25"/>
  <c r="L6" i="25"/>
  <c r="L7" i="25"/>
  <c r="L10" i="25"/>
  <c r="L11" i="25"/>
  <c r="L13" i="25"/>
  <c r="L14" i="25"/>
  <c r="L16" i="25"/>
  <c r="L12" i="25"/>
  <c r="L9" i="25"/>
  <c r="L17" i="25"/>
  <c r="L15" i="25"/>
  <c r="D13" i="25"/>
  <c r="D6" i="25"/>
  <c r="D14" i="25"/>
  <c r="D15" i="25"/>
  <c r="D3" i="25"/>
  <c r="D10" i="25"/>
  <c r="D11" i="25"/>
  <c r="D9" i="25"/>
  <c r="D7" i="25"/>
  <c r="D16" i="25"/>
  <c r="D4" i="25"/>
  <c r="D8" i="25"/>
  <c r="D12" i="25"/>
  <c r="D5" i="25"/>
  <c r="D17" i="25"/>
  <c r="L4" i="24"/>
  <c r="L3" i="24"/>
  <c r="L8" i="24"/>
  <c r="L7" i="24"/>
  <c r="L6" i="24"/>
  <c r="L9" i="24"/>
  <c r="L11" i="24"/>
  <c r="L16" i="24"/>
  <c r="L10" i="24"/>
  <c r="L12" i="24"/>
  <c r="L13" i="24"/>
  <c r="L14" i="24"/>
  <c r="L15" i="24"/>
  <c r="L5" i="24"/>
  <c r="D5" i="24"/>
  <c r="D6" i="24"/>
  <c r="D7" i="24"/>
  <c r="D11" i="24"/>
  <c r="D3" i="24"/>
  <c r="D10" i="24"/>
  <c r="D4" i="24"/>
  <c r="D8" i="24"/>
  <c r="D16" i="24"/>
  <c r="D9" i="24"/>
  <c r="D12" i="24"/>
  <c r="D13" i="24"/>
  <c r="D15" i="24"/>
  <c r="D14" i="24"/>
  <c r="L4" i="10"/>
  <c r="L6" i="10"/>
  <c r="L9" i="10"/>
  <c r="L11" i="10"/>
  <c r="L3" i="10"/>
  <c r="L12" i="10"/>
  <c r="L7" i="10"/>
  <c r="L10" i="10"/>
  <c r="L16" i="10"/>
  <c r="L13" i="10"/>
  <c r="L5" i="10"/>
  <c r="L14" i="10"/>
  <c r="L15" i="10"/>
  <c r="L17" i="10"/>
  <c r="D4" i="10"/>
  <c r="D11" i="10"/>
  <c r="D6" i="10"/>
  <c r="D9" i="10"/>
  <c r="D5" i="10"/>
  <c r="D3" i="10"/>
  <c r="D15" i="10"/>
  <c r="D10" i="10"/>
  <c r="D12" i="10"/>
  <c r="D17" i="10"/>
  <c r="D16" i="10"/>
  <c r="D7" i="10"/>
  <c r="D13" i="10"/>
  <c r="D14" i="10"/>
  <c r="L6" i="9"/>
  <c r="L3" i="9"/>
  <c r="L5" i="9"/>
  <c r="L8" i="9"/>
  <c r="L4" i="9"/>
  <c r="L10" i="9"/>
  <c r="L13" i="9"/>
  <c r="L12" i="9"/>
  <c r="L9" i="9"/>
  <c r="L16" i="9"/>
  <c r="L11" i="9"/>
  <c r="L7" i="9"/>
  <c r="L14" i="9"/>
  <c r="L15" i="9"/>
  <c r="D3" i="9"/>
  <c r="D12" i="9"/>
  <c r="D4" i="9"/>
  <c r="D5" i="9"/>
  <c r="D8" i="9"/>
  <c r="D6" i="9"/>
  <c r="D10" i="9"/>
  <c r="D9" i="9"/>
  <c r="D16" i="9"/>
  <c r="D13" i="9"/>
  <c r="D11" i="9"/>
  <c r="D14" i="9"/>
  <c r="D7" i="9"/>
  <c r="D15" i="9"/>
  <c r="L4" i="2"/>
  <c r="L3" i="2"/>
  <c r="L5" i="2"/>
  <c r="L6" i="2"/>
  <c r="L7" i="2"/>
  <c r="L10" i="2"/>
  <c r="L11" i="2"/>
  <c r="L8" i="2"/>
  <c r="L9" i="2"/>
  <c r="L15" i="2"/>
  <c r="L12" i="2"/>
  <c r="L13" i="2"/>
  <c r="L14" i="2"/>
  <c r="D4" i="2"/>
  <c r="D3" i="2"/>
  <c r="D5" i="2"/>
  <c r="D6" i="2"/>
  <c r="D7" i="2"/>
  <c r="D10" i="2"/>
  <c r="D15" i="2"/>
  <c r="D13" i="2"/>
  <c r="D11" i="2"/>
  <c r="D9" i="2"/>
  <c r="D8" i="2"/>
  <c r="D14" i="2"/>
  <c r="D12" i="2"/>
  <c r="D44" i="22" l="1"/>
  <c r="D113" i="22"/>
  <c r="D29" i="22"/>
  <c r="D58" i="22"/>
  <c r="D81" i="22"/>
  <c r="D43" i="22"/>
  <c r="D111" i="22"/>
  <c r="D112" i="22"/>
  <c r="D2" i="22"/>
  <c r="D3" i="22"/>
  <c r="D6" i="22"/>
  <c r="D5" i="22"/>
  <c r="D8" i="22"/>
  <c r="D7" i="22"/>
  <c r="D9" i="22"/>
  <c r="D4" i="22"/>
  <c r="D10" i="22"/>
  <c r="D12" i="22"/>
  <c r="D17" i="22"/>
  <c r="D11" i="22"/>
  <c r="D19" i="22"/>
  <c r="D15" i="22"/>
  <c r="D13" i="22"/>
  <c r="D14" i="22"/>
  <c r="D28" i="22"/>
  <c r="D26" i="22"/>
  <c r="D16" i="22"/>
  <c r="D18" i="22"/>
  <c r="D21" i="22"/>
  <c r="D32" i="22"/>
  <c r="D20" i="22"/>
  <c r="D23" i="22"/>
  <c r="D27" i="22"/>
  <c r="D25" i="22"/>
  <c r="D22" i="22"/>
  <c r="D33" i="22"/>
  <c r="D24" i="22"/>
  <c r="D35" i="22"/>
  <c r="D37" i="22"/>
  <c r="D34" i="22"/>
  <c r="D30" i="22"/>
  <c r="D49" i="22"/>
  <c r="D45" i="22"/>
  <c r="D42" i="22"/>
  <c r="D31" i="22"/>
  <c r="D51" i="22"/>
  <c r="D36" i="22"/>
  <c r="D48" i="22"/>
  <c r="D46" i="22"/>
  <c r="D39" i="22"/>
  <c r="D41" i="22"/>
  <c r="D38" i="22"/>
  <c r="D47" i="22"/>
  <c r="D53" i="22"/>
  <c r="D52" i="22"/>
  <c r="D40" i="22"/>
  <c r="D54" i="22"/>
  <c r="D55" i="22"/>
  <c r="D50" i="22"/>
  <c r="D63" i="22"/>
  <c r="D61" i="22"/>
  <c r="D60" i="22"/>
  <c r="D57" i="22"/>
  <c r="D69" i="22"/>
  <c r="D65" i="22"/>
  <c r="D62" i="22"/>
  <c r="D64" i="22"/>
  <c r="D56" i="22"/>
  <c r="D59" i="22"/>
  <c r="D72" i="22"/>
  <c r="D66" i="22"/>
  <c r="D68" i="22"/>
  <c r="D73" i="22"/>
  <c r="D67" i="22"/>
  <c r="D74" i="22"/>
  <c r="D71" i="22"/>
  <c r="D76" i="22"/>
  <c r="D77" i="22"/>
  <c r="D70" i="22"/>
  <c r="D79" i="22"/>
  <c r="D78" i="22"/>
  <c r="D80" i="22"/>
  <c r="D84" i="22"/>
  <c r="D82" i="22"/>
  <c r="D83" i="22"/>
  <c r="D85" i="22"/>
  <c r="D75" i="22"/>
  <c r="D87" i="22"/>
  <c r="D86" i="22"/>
  <c r="D89" i="22"/>
  <c r="D92" i="22"/>
  <c r="D96" i="22"/>
  <c r="D88" i="22"/>
  <c r="D90" i="22"/>
  <c r="D91" i="22"/>
  <c r="D93" i="22"/>
  <c r="D94" i="22"/>
  <c r="D104" i="22"/>
  <c r="D97" i="22"/>
  <c r="D100" i="22"/>
  <c r="D101" i="22"/>
  <c r="D98" i="22"/>
  <c r="D95" i="22"/>
  <c r="D99" i="22"/>
  <c r="D102" i="22"/>
  <c r="D103" i="22"/>
  <c r="D105" i="22"/>
  <c r="D106" i="22"/>
  <c r="D107" i="22"/>
  <c r="D108" i="22"/>
  <c r="D109" i="22"/>
  <c r="D110" i="22"/>
</calcChain>
</file>

<file path=xl/sharedStrings.xml><?xml version="1.0" encoding="utf-8"?>
<sst xmlns="http://schemas.openxmlformats.org/spreadsheetml/2006/main" count="1162" uniqueCount="178">
  <si>
    <t>Name</t>
  </si>
  <si>
    <t>Race 1</t>
  </si>
  <si>
    <t>Race 2</t>
  </si>
  <si>
    <t>Race 3</t>
  </si>
  <si>
    <t>Weekly Average</t>
  </si>
  <si>
    <t>1ST RACE</t>
  </si>
  <si>
    <t>2ND RACE</t>
  </si>
  <si>
    <t>AVERAGE</t>
  </si>
  <si>
    <t>POINTS</t>
  </si>
  <si>
    <t>WEEK 1</t>
  </si>
  <si>
    <t>WEEK 2</t>
  </si>
  <si>
    <t>WEEK 3</t>
  </si>
  <si>
    <t>WEEK 4</t>
  </si>
  <si>
    <t>WEEK 5</t>
  </si>
  <si>
    <t>WEEK 6</t>
  </si>
  <si>
    <t>TOTAL POINTS</t>
  </si>
  <si>
    <t>Week 1 Results</t>
  </si>
  <si>
    <t>Week 2 Results</t>
  </si>
  <si>
    <t>Week 3 Results</t>
  </si>
  <si>
    <t xml:space="preserve">Race 1 </t>
  </si>
  <si>
    <t>Week 4 Results</t>
  </si>
  <si>
    <t>Week 5 Results</t>
  </si>
  <si>
    <t>Week 6 Results</t>
  </si>
  <si>
    <t>Raace 1</t>
  </si>
  <si>
    <t xml:space="preserve">Week 6 Results </t>
  </si>
  <si>
    <t>Random</t>
  </si>
  <si>
    <t>D1</t>
  </si>
  <si>
    <t>D2</t>
  </si>
  <si>
    <t>D3</t>
  </si>
  <si>
    <t>Week 1 Average</t>
  </si>
  <si>
    <t>Week 2 Average</t>
  </si>
  <si>
    <t>Total Average</t>
  </si>
  <si>
    <t>Group 1</t>
  </si>
  <si>
    <t>Group 2</t>
  </si>
  <si>
    <t>Group 3</t>
  </si>
  <si>
    <t>Group 4</t>
  </si>
  <si>
    <t>Group 5</t>
  </si>
  <si>
    <t>G1</t>
  </si>
  <si>
    <t>G2</t>
  </si>
  <si>
    <t>G3</t>
  </si>
  <si>
    <t>G4</t>
  </si>
  <si>
    <t>G5</t>
  </si>
  <si>
    <t>D4</t>
  </si>
  <si>
    <t>D5</t>
  </si>
  <si>
    <t>Track 1</t>
  </si>
  <si>
    <t>Track 2</t>
  </si>
  <si>
    <t>Nik Trenchi</t>
  </si>
  <si>
    <t>James Harris</t>
  </si>
  <si>
    <t>Dereck Kelley</t>
  </si>
  <si>
    <t>Jeff Headley</t>
  </si>
  <si>
    <t>Arrival Time</t>
  </si>
  <si>
    <t>Steven Pezzuti</t>
  </si>
  <si>
    <t>Michael Demitchik</t>
  </si>
  <si>
    <t>Brad Mitchell</t>
  </si>
  <si>
    <t>Luke Matos</t>
  </si>
  <si>
    <t>Alex Reyes</t>
  </si>
  <si>
    <t>Adithya Nair</t>
  </si>
  <si>
    <t>Elijah Rodriguez</t>
  </si>
  <si>
    <t>Brandon Cerreta</t>
  </si>
  <si>
    <t>Montague Taylor</t>
  </si>
  <si>
    <t>Dale Roberts</t>
  </si>
  <si>
    <t>Tom Kapusta</t>
  </si>
  <si>
    <t>Danny Banyelmarjeh</t>
  </si>
  <si>
    <t>Randy Enterline</t>
  </si>
  <si>
    <t>Brad Meyer</t>
  </si>
  <si>
    <t>Anthony Fuller</t>
  </si>
  <si>
    <t>Omer Shah</t>
  </si>
  <si>
    <t>George Boes</t>
  </si>
  <si>
    <t>Marc Colteli</t>
  </si>
  <si>
    <t>Richi Nagarajan</t>
  </si>
  <si>
    <t>Gabriel Ramos</t>
  </si>
  <si>
    <t>Kenny Chan</t>
  </si>
  <si>
    <t>Dago Barrantes</t>
  </si>
  <si>
    <t>Frank Rellosa</t>
  </si>
  <si>
    <t>Cristian Gamboa</t>
  </si>
  <si>
    <t>David Pavoni</t>
  </si>
  <si>
    <t>Daniel Campbell</t>
  </si>
  <si>
    <t>Michael Polasek</t>
  </si>
  <si>
    <t>John Cooper</t>
  </si>
  <si>
    <t>Robert Taylor</t>
  </si>
  <si>
    <t>Tomas Paredes</t>
  </si>
  <si>
    <t>Ron Burke</t>
  </si>
  <si>
    <t>Brandon Devine</t>
  </si>
  <si>
    <t>Jefry Betances</t>
  </si>
  <si>
    <t>James Nieves</t>
  </si>
  <si>
    <t>Anik Dholakia</t>
  </si>
  <si>
    <t>Omar Nabawy</t>
  </si>
  <si>
    <t>John Robertson</t>
  </si>
  <si>
    <t>Darryl Jackson</t>
  </si>
  <si>
    <t>Dave Roman</t>
  </si>
  <si>
    <t>Mike Marzo</t>
  </si>
  <si>
    <t>David Dellapietro</t>
  </si>
  <si>
    <t>Aleh Maslakou</t>
  </si>
  <si>
    <t>Lucas Calhoun</t>
  </si>
  <si>
    <t>Kyle Jobes</t>
  </si>
  <si>
    <t>Eddy Ciarreta</t>
  </si>
  <si>
    <t>Daniel Paulus</t>
  </si>
  <si>
    <t>Alex Garcia</t>
  </si>
  <si>
    <t>George Chiang</t>
  </si>
  <si>
    <t>Peter Cole</t>
  </si>
  <si>
    <t>Jose Flietas</t>
  </si>
  <si>
    <t>Saqib Malik</t>
  </si>
  <si>
    <t>Stephen Barce</t>
  </si>
  <si>
    <t>Hermes Arevalo</t>
  </si>
  <si>
    <t>Kenyatte Temple</t>
  </si>
  <si>
    <t>Andres Ladino</t>
  </si>
  <si>
    <t>Jeremy Jeong</t>
  </si>
  <si>
    <t>Richard Denisar</t>
  </si>
  <si>
    <t>Ralph Tommaso</t>
  </si>
  <si>
    <t>Matthew Piccirilli</t>
  </si>
  <si>
    <t>Rosario Marletta</t>
  </si>
  <si>
    <t>Fernando Quinonez</t>
  </si>
  <si>
    <t>Steven Ffrench</t>
  </si>
  <si>
    <t>Gabriel Drehmer</t>
  </si>
  <si>
    <t>Kahliel Marshall</t>
  </si>
  <si>
    <t>Bryan Vincent</t>
  </si>
  <si>
    <t>Ja'Quan Mial</t>
  </si>
  <si>
    <t>Kevin Pacansky</t>
  </si>
  <si>
    <t>Max Anderson</t>
  </si>
  <si>
    <t>Jonathan Bryce</t>
  </si>
  <si>
    <t>Maurice Hankerson</t>
  </si>
  <si>
    <t>Brian Concannon</t>
  </si>
  <si>
    <t>Phillip Czulowski</t>
  </si>
  <si>
    <t>Ruben Woolcott</t>
  </si>
  <si>
    <t>James Burdge</t>
  </si>
  <si>
    <t>William Jones</t>
  </si>
  <si>
    <t>Agustin Ponce</t>
  </si>
  <si>
    <t>Alex Smith</t>
  </si>
  <si>
    <t>Andy Estevez</t>
  </si>
  <si>
    <t>Brendan Aszklar</t>
  </si>
  <si>
    <t>Anum Hashmi</t>
  </si>
  <si>
    <t>Bradley Manz</t>
  </si>
  <si>
    <t>Victor Polanco</t>
  </si>
  <si>
    <t>Dom Callan</t>
  </si>
  <si>
    <t>Alec Savino</t>
  </si>
  <si>
    <t>Jonathan Schreur</t>
  </si>
  <si>
    <t>Yash Phansalkar</t>
  </si>
  <si>
    <t>Yassin Khoudja</t>
  </si>
  <si>
    <t>Christopher Rizk</t>
  </si>
  <si>
    <t>Jake Iken</t>
  </si>
  <si>
    <t>Tyler Iken</t>
  </si>
  <si>
    <t>Stelios Koniarelis</t>
  </si>
  <si>
    <t>John Lombardo</t>
  </si>
  <si>
    <t>Icaro Dias</t>
  </si>
  <si>
    <t>Mario Korra</t>
  </si>
  <si>
    <t>Brandon Rivera</t>
  </si>
  <si>
    <t>Michael Lenahan</t>
  </si>
  <si>
    <t>John Bujalski</t>
  </si>
  <si>
    <t>Dwayne Taylor</t>
  </si>
  <si>
    <t>Daniel Taylor</t>
  </si>
  <si>
    <t>Milton Medina</t>
  </si>
  <si>
    <t>Daniel Pabon</t>
  </si>
  <si>
    <t>Andrew Segal</t>
  </si>
  <si>
    <t>Robert Laruencelle</t>
  </si>
  <si>
    <t>Marjo Stroni</t>
  </si>
  <si>
    <t>Juan Nolivos</t>
  </si>
  <si>
    <t>Aman Kathuria</t>
  </si>
  <si>
    <t>Group 6</t>
  </si>
  <si>
    <t>Group 7</t>
  </si>
  <si>
    <t>Group 8</t>
  </si>
  <si>
    <t>G6</t>
  </si>
  <si>
    <t>G7</t>
  </si>
  <si>
    <t>G8</t>
  </si>
  <si>
    <t>D6</t>
  </si>
  <si>
    <t>D7</t>
  </si>
  <si>
    <t>D8</t>
  </si>
  <si>
    <t>Anthony Morris</t>
  </si>
  <si>
    <t>Michael Leek</t>
  </si>
  <si>
    <t>Jonathan Fishman</t>
  </si>
  <si>
    <t>Division 1</t>
  </si>
  <si>
    <t>Division 2</t>
  </si>
  <si>
    <t>Division 3</t>
  </si>
  <si>
    <t>Division 4</t>
  </si>
  <si>
    <t>Division 5</t>
  </si>
  <si>
    <t>Division 6</t>
  </si>
  <si>
    <t>Division 7</t>
  </si>
  <si>
    <t>Division 8</t>
  </si>
  <si>
    <t>Rishi Nagarajan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</si>
</sst>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b/>
      <sz val="11"/>
      <color theme="1"/>
      <name val="Agency FB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gency FB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0" tint="-4.9989318521683403E-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ABEF"/>
        <bgColor indexed="64"/>
      </patternFill>
    </fill>
    <fill>
      <patternFill patternType="solid">
        <fgColor rgb="FFA8E1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rgb="FF00000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8EA9DB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6" fillId="0" borderId="0"/>
  </cellStyleXfs>
  <cellXfs count="125">
    <xf numFmtId="0" fontId="0" fillId="0" borderId="0" xfId="0"/>
    <xf numFmtId="0" fontId="2" fillId="0" borderId="0" xfId="0" applyFont="1"/>
    <xf numFmtId="0" fontId="0" fillId="2" borderId="0" xfId="0" applyFill="1"/>
    <xf numFmtId="0" fontId="5" fillId="0" borderId="0" xfId="0" applyFont="1"/>
    <xf numFmtId="20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2" fillId="0" borderId="0" xfId="0" applyNumberFormat="1" applyFont="1"/>
    <xf numFmtId="0" fontId="4" fillId="0" borderId="0" xfId="0" applyFont="1"/>
    <xf numFmtId="0" fontId="8" fillId="0" borderId="0" xfId="0" applyFont="1"/>
    <xf numFmtId="0" fontId="3" fillId="0" borderId="0" xfId="0" applyFont="1"/>
    <xf numFmtId="0" fontId="5" fillId="0" borderId="0" xfId="0" applyFont="1" applyAlignment="1">
      <alignment vertical="center" wrapText="1"/>
    </xf>
    <xf numFmtId="164" fontId="5" fillId="0" borderId="0" xfId="0" applyNumberFormat="1" applyFont="1"/>
    <xf numFmtId="0" fontId="7" fillId="0" borderId="0" xfId="0" applyFont="1" applyAlignment="1">
      <alignment vertical="center" wrapText="1"/>
    </xf>
    <xf numFmtId="164" fontId="3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/>
    </xf>
    <xf numFmtId="0" fontId="5" fillId="6" borderId="0" xfId="0" applyFont="1" applyFill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4" fontId="10" fillId="7" borderId="3" xfId="0" applyNumberFormat="1" applyFont="1" applyFill="1" applyBorder="1"/>
    <xf numFmtId="164" fontId="10" fillId="8" borderId="3" xfId="0" applyNumberFormat="1" applyFont="1" applyFill="1" applyBorder="1"/>
    <xf numFmtId="0" fontId="5" fillId="6" borderId="0" xfId="0" applyFont="1" applyFill="1" applyAlignment="1">
      <alignment horizontal="center"/>
    </xf>
    <xf numFmtId="164" fontId="5" fillId="5" borderId="0" xfId="0" applyNumberFormat="1" applyFont="1" applyFill="1"/>
    <xf numFmtId="164" fontId="5" fillId="9" borderId="0" xfId="0" applyNumberFormat="1" applyFont="1" applyFill="1"/>
    <xf numFmtId="164" fontId="5" fillId="10" borderId="0" xfId="0" applyNumberFormat="1" applyFont="1" applyFill="1"/>
    <xf numFmtId="0" fontId="11" fillId="11" borderId="0" xfId="0" applyFont="1" applyFill="1"/>
    <xf numFmtId="164" fontId="10" fillId="7" borderId="0" xfId="0" applyNumberFormat="1" applyFont="1" applyFill="1"/>
    <xf numFmtId="0" fontId="5" fillId="12" borderId="0" xfId="0" applyFont="1" applyFill="1"/>
    <xf numFmtId="0" fontId="0" fillId="12" borderId="0" xfId="0" applyFill="1"/>
    <xf numFmtId="165" fontId="5" fillId="12" borderId="0" xfId="0" applyNumberFormat="1" applyFont="1" applyFill="1"/>
    <xf numFmtId="165" fontId="5" fillId="0" borderId="0" xfId="0" applyNumberFormat="1" applyFont="1"/>
    <xf numFmtId="164" fontId="5" fillId="3" borderId="0" xfId="0" applyNumberFormat="1" applyFont="1" applyFill="1"/>
    <xf numFmtId="164" fontId="5" fillId="4" borderId="0" xfId="0" applyNumberFormat="1" applyFont="1" applyFill="1"/>
    <xf numFmtId="164" fontId="5" fillId="9" borderId="1" xfId="0" applyNumberFormat="1" applyFont="1" applyFill="1" applyBorder="1"/>
    <xf numFmtId="0" fontId="10" fillId="3" borderId="0" xfId="0" applyFont="1" applyFill="1"/>
    <xf numFmtId="0" fontId="10" fillId="4" borderId="0" xfId="0" applyFont="1" applyFill="1"/>
    <xf numFmtId="0" fontId="10" fillId="5" borderId="0" xfId="0" applyFont="1" applyFill="1"/>
    <xf numFmtId="0" fontId="10" fillId="9" borderId="0" xfId="0" applyFont="1" applyFill="1"/>
    <xf numFmtId="0" fontId="10" fillId="10" borderId="0" xfId="0" applyFont="1" applyFill="1"/>
    <xf numFmtId="0" fontId="10" fillId="13" borderId="0" xfId="0" applyFont="1" applyFill="1"/>
    <xf numFmtId="0" fontId="10" fillId="14" borderId="0" xfId="0" applyFont="1" applyFill="1"/>
    <xf numFmtId="0" fontId="10" fillId="15" borderId="0" xfId="0" applyFont="1" applyFill="1"/>
    <xf numFmtId="0" fontId="5" fillId="15" borderId="0" xfId="0" applyFont="1" applyFill="1"/>
    <xf numFmtId="0" fontId="5" fillId="14" borderId="0" xfId="0" applyFont="1" applyFill="1"/>
    <xf numFmtId="0" fontId="5" fillId="13" borderId="0" xfId="0" applyFont="1" applyFill="1"/>
    <xf numFmtId="164" fontId="10" fillId="4" borderId="0" xfId="0" applyNumberFormat="1" applyFont="1" applyFill="1"/>
    <xf numFmtId="164" fontId="5" fillId="13" borderId="0" xfId="0" applyNumberFormat="1" applyFont="1" applyFill="1"/>
    <xf numFmtId="164" fontId="5" fillId="14" borderId="0" xfId="0" applyNumberFormat="1" applyFont="1" applyFill="1"/>
    <xf numFmtId="164" fontId="5" fillId="15" borderId="0" xfId="0" applyNumberFormat="1" applyFont="1" applyFill="1"/>
    <xf numFmtId="164" fontId="5" fillId="15" borderId="2" xfId="0" applyNumberFormat="1" applyFont="1" applyFill="1" applyBorder="1"/>
    <xf numFmtId="0" fontId="10" fillId="0" borderId="0" xfId="0" applyFont="1"/>
    <xf numFmtId="0" fontId="5" fillId="15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164" fontId="5" fillId="5" borderId="0" xfId="0" applyNumberFormat="1" applyFont="1" applyFill="1" applyBorder="1"/>
    <xf numFmtId="164" fontId="5" fillId="10" borderId="0" xfId="0" applyNumberFormat="1" applyFont="1" applyFill="1" applyBorder="1"/>
    <xf numFmtId="164" fontId="5" fillId="9" borderId="0" xfId="0" applyNumberFormat="1" applyFont="1" applyFill="1" applyBorder="1"/>
    <xf numFmtId="164" fontId="5" fillId="4" borderId="0" xfId="0" applyNumberFormat="1" applyFont="1" applyFill="1" applyBorder="1"/>
    <xf numFmtId="164" fontId="5" fillId="3" borderId="0" xfId="0" applyNumberFormat="1" applyFont="1" applyFill="1" applyBorder="1"/>
    <xf numFmtId="164" fontId="5" fillId="15" borderId="0" xfId="0" applyNumberFormat="1" applyFont="1" applyFill="1" applyBorder="1"/>
    <xf numFmtId="164" fontId="5" fillId="14" borderId="0" xfId="0" applyNumberFormat="1" applyFont="1" applyFill="1" applyBorder="1"/>
    <xf numFmtId="164" fontId="10" fillId="7" borderId="0" xfId="0" applyNumberFormat="1" applyFont="1" applyFill="1" applyBorder="1"/>
    <xf numFmtId="164" fontId="10" fillId="4" borderId="0" xfId="0" applyNumberFormat="1" applyFont="1" applyFill="1" applyBorder="1"/>
    <xf numFmtId="164" fontId="5" fillId="4" borderId="3" xfId="0" applyNumberFormat="1" applyFont="1" applyFill="1" applyBorder="1"/>
    <xf numFmtId="164" fontId="5" fillId="13" borderId="0" xfId="0" applyNumberFormat="1" applyFont="1" applyFill="1" applyBorder="1"/>
    <xf numFmtId="0" fontId="10" fillId="9" borderId="5" xfId="0" applyFont="1" applyFill="1" applyBorder="1"/>
    <xf numFmtId="0" fontId="10" fillId="14" borderId="5" xfId="0" applyFont="1" applyFill="1" applyBorder="1"/>
    <xf numFmtId="0" fontId="10" fillId="14" borderId="0" xfId="0" applyFont="1" applyFill="1" applyBorder="1"/>
    <xf numFmtId="0" fontId="10" fillId="9" borderId="0" xfId="0" applyFont="1" applyFill="1" applyBorder="1"/>
    <xf numFmtId="164" fontId="5" fillId="9" borderId="4" xfId="0" applyNumberFormat="1" applyFont="1" applyFill="1" applyBorder="1"/>
    <xf numFmtId="164" fontId="5" fillId="4" borderId="4" xfId="0" applyNumberFormat="1" applyFont="1" applyFill="1" applyBorder="1"/>
    <xf numFmtId="0" fontId="10" fillId="3" borderId="0" xfId="0" applyFont="1" applyFill="1" applyBorder="1"/>
    <xf numFmtId="164" fontId="5" fillId="3" borderId="3" xfId="0" applyNumberFormat="1" applyFont="1" applyFill="1" applyBorder="1"/>
    <xf numFmtId="0" fontId="10" fillId="4" borderId="0" xfId="0" applyFont="1" applyFill="1" applyBorder="1"/>
    <xf numFmtId="164" fontId="10" fillId="16" borderId="0" xfId="0" applyNumberFormat="1" applyFont="1" applyFill="1" applyBorder="1"/>
    <xf numFmtId="0" fontId="10" fillId="5" borderId="0" xfId="0" applyFont="1" applyFill="1" applyBorder="1"/>
    <xf numFmtId="164" fontId="10" fillId="5" borderId="0" xfId="0" applyNumberFormat="1" applyFont="1" applyFill="1"/>
    <xf numFmtId="0" fontId="10" fillId="10" borderId="0" xfId="0" applyFont="1" applyFill="1" applyBorder="1"/>
    <xf numFmtId="0" fontId="5" fillId="14" borderId="5" xfId="0" applyFont="1" applyFill="1" applyBorder="1"/>
    <xf numFmtId="0" fontId="10" fillId="15" borderId="0" xfId="0" applyFont="1" applyFill="1" applyBorder="1"/>
    <xf numFmtId="0" fontId="5" fillId="4" borderId="0" xfId="0" applyFont="1" applyFill="1" applyBorder="1"/>
    <xf numFmtId="164" fontId="5" fillId="13" borderId="4" xfId="0" applyNumberFormat="1" applyFont="1" applyFill="1" applyBorder="1"/>
    <xf numFmtId="0" fontId="5" fillId="14" borderId="0" xfId="0" applyFont="1" applyFill="1" applyBorder="1"/>
    <xf numFmtId="0" fontId="10" fillId="13" borderId="0" xfId="0" applyFont="1" applyFill="1" applyBorder="1"/>
    <xf numFmtId="164" fontId="10" fillId="15" borderId="0" xfId="0" applyNumberFormat="1" applyFont="1" applyFill="1" applyBorder="1"/>
    <xf numFmtId="164" fontId="5" fillId="0" borderId="0" xfId="0" applyNumberFormat="1" applyFont="1" applyFill="1" applyBorder="1"/>
    <xf numFmtId="0" fontId="0" fillId="0" borderId="0" xfId="0" applyFill="1" applyBorder="1"/>
    <xf numFmtId="0" fontId="10" fillId="0" borderId="0" xfId="0" applyFont="1" applyFill="1" applyBorder="1"/>
    <xf numFmtId="0" fontId="10" fillId="15" borderId="2" xfId="0" applyFont="1" applyFill="1" applyBorder="1"/>
    <xf numFmtId="164" fontId="5" fillId="5" borderId="4" xfId="0" applyNumberFormat="1" applyFont="1" applyFill="1" applyBorder="1"/>
    <xf numFmtId="0" fontId="10" fillId="4" borderId="4" xfId="0" applyFont="1" applyFill="1" applyBorder="1"/>
    <xf numFmtId="0" fontId="10" fillId="5" borderId="6" xfId="0" applyFont="1" applyFill="1" applyBorder="1"/>
    <xf numFmtId="0" fontId="10" fillId="13" borderId="6" xfId="0" applyFont="1" applyFill="1" applyBorder="1"/>
    <xf numFmtId="0" fontId="10" fillId="9" borderId="4" xfId="0" applyFont="1" applyFill="1" applyBorder="1"/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center" wrapText="1"/>
    </xf>
    <xf numFmtId="164" fontId="5" fillId="3" borderId="0" xfId="0" applyNumberFormat="1" applyFont="1" applyFill="1" applyBorder="1" applyAlignment="1">
      <alignment vertical="center" wrapText="1"/>
    </xf>
    <xf numFmtId="164" fontId="5" fillId="4" borderId="0" xfId="0" applyNumberFormat="1" applyFont="1" applyFill="1" applyBorder="1" applyAlignment="1">
      <alignment vertical="center" wrapText="1"/>
    </xf>
    <xf numFmtId="164" fontId="5" fillId="5" borderId="0" xfId="0" applyNumberFormat="1" applyFont="1" applyFill="1" applyBorder="1" applyAlignment="1">
      <alignment vertical="center"/>
    </xf>
    <xf numFmtId="0" fontId="5" fillId="5" borderId="0" xfId="0" applyFont="1" applyFill="1" applyBorder="1"/>
    <xf numFmtId="164" fontId="5" fillId="5" borderId="0" xfId="0" applyNumberFormat="1" applyFont="1" applyFill="1" applyBorder="1" applyAlignment="1">
      <alignment vertical="center" wrapText="1"/>
    </xf>
    <xf numFmtId="164" fontId="5" fillId="9" borderId="0" xfId="0" applyNumberFormat="1" applyFont="1" applyFill="1" applyBorder="1" applyAlignment="1">
      <alignment vertical="center" wrapText="1"/>
    </xf>
    <xf numFmtId="164" fontId="5" fillId="10" borderId="0" xfId="0" applyNumberFormat="1" applyFont="1" applyFill="1" applyBorder="1" applyAlignment="1">
      <alignment vertical="center" wrapText="1"/>
    </xf>
    <xf numFmtId="164" fontId="5" fillId="10" borderId="0" xfId="0" applyNumberFormat="1" applyFont="1" applyFill="1" applyBorder="1" applyAlignment="1">
      <alignment vertical="center"/>
    </xf>
    <xf numFmtId="164" fontId="5" fillId="13" borderId="0" xfId="0" applyNumberFormat="1" applyFont="1" applyFill="1" applyBorder="1" applyAlignment="1">
      <alignment vertical="center" wrapText="1"/>
    </xf>
    <xf numFmtId="0" fontId="5" fillId="13" borderId="0" xfId="0" applyFont="1" applyFill="1" applyBorder="1"/>
    <xf numFmtId="164" fontId="5" fillId="14" borderId="0" xfId="0" applyNumberFormat="1" applyFont="1" applyFill="1" applyBorder="1" applyAlignment="1">
      <alignment vertical="center" wrapText="1"/>
    </xf>
    <xf numFmtId="0" fontId="0" fillId="15" borderId="0" xfId="0" applyFill="1" applyBorder="1"/>
    <xf numFmtId="164" fontId="5" fillId="15" borderId="0" xfId="0" applyNumberFormat="1" applyFont="1" applyFill="1" applyBorder="1" applyAlignment="1">
      <alignment vertical="center" wrapText="1"/>
    </xf>
    <xf numFmtId="0" fontId="3" fillId="0" borderId="0" xfId="0" applyFont="1" applyFill="1"/>
    <xf numFmtId="0" fontId="12" fillId="0" borderId="0" xfId="0" applyFont="1" applyFill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NumberFormat="1" applyFont="1"/>
    <xf numFmtId="164" fontId="3" fillId="0" borderId="0" xfId="0" applyNumberFormat="1" applyFont="1" applyAlignment="1">
      <alignment vertical="center" wrapText="1"/>
    </xf>
    <xf numFmtId="0" fontId="3" fillId="0" borderId="0" xfId="0" applyNumberFormat="1" applyFont="1"/>
    <xf numFmtId="0" fontId="13" fillId="0" borderId="0" xfId="0" applyFont="1"/>
    <xf numFmtId="164" fontId="12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 wrapText="1"/>
    </xf>
    <xf numFmtId="0" fontId="7" fillId="0" borderId="0" xfId="0" applyFont="1" applyFill="1"/>
  </cellXfs>
  <cellStyles count="2">
    <cellStyle name="Normal" xfId="0" builtinId="0"/>
    <cellStyle name="Normal 2" xfId="1" xr:uid="{FEAE254B-8824-4D89-8D22-CC8DD7C1F9CD}"/>
  </cellStyles>
  <dxfs count="371"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color rgb="FF000000"/>
      </font>
      <fill>
        <patternFill patternType="solid">
          <fgColor indexed="64"/>
          <bgColor theme="0" tint="-0.34998626667073579"/>
        </patternFill>
      </fill>
    </dxf>
    <dxf>
      <font>
        <b/>
      </font>
      <numFmt numFmtId="0" formatCode="General"/>
    </dxf>
    <dxf>
      <font>
        <b/>
      </font>
      <numFmt numFmtId="164" formatCode="0.000"/>
    </dxf>
    <dxf>
      <font>
        <b/>
      </font>
      <numFmt numFmtId="0" formatCode="General"/>
    </dxf>
    <dxf>
      <font>
        <b/>
      </font>
      <numFmt numFmtId="164" formatCode="0.000"/>
    </dxf>
    <dxf>
      <font>
        <b/>
      </font>
      <numFmt numFmtId="0" formatCode="General"/>
    </dxf>
    <dxf>
      <font>
        <b/>
      </font>
      <numFmt numFmtId="164" formatCode="0.000"/>
    </dxf>
    <dxf>
      <font>
        <b/>
      </font>
      <numFmt numFmtId="0" formatCode="General"/>
    </dxf>
    <dxf>
      <font>
        <b/>
      </font>
      <numFmt numFmtId="164" formatCode="0.000"/>
    </dxf>
    <dxf>
      <font>
        <b/>
      </font>
      <numFmt numFmtId="0" formatCode="General"/>
    </dxf>
    <dxf>
      <font>
        <b/>
      </font>
      <numFmt numFmtId="164" formatCode="0.000"/>
    </dxf>
    <dxf>
      <font>
        <b/>
      </font>
      <numFmt numFmtId="0" formatCode="General"/>
    </dxf>
    <dxf>
      <font>
        <b/>
      </font>
      <numFmt numFmtId="164" formatCode="0.00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0.000"/>
    </dxf>
    <dxf>
      <font>
        <b/>
      </font>
      <numFmt numFmtId="0" formatCode="General"/>
    </dxf>
    <dxf>
      <font>
        <b/>
      </font>
      <numFmt numFmtId="164" formatCode="0.00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0"/>
      <fill>
        <patternFill patternType="solid">
          <fgColor indexed="64"/>
          <bgColor theme="0" tint="-0.34998626667073579"/>
        </patternFill>
      </fill>
    </dxf>
    <dxf>
      <font>
        <b/>
      </font>
      <fill>
        <patternFill patternType="solid">
          <fgColor indexed="64"/>
          <bgColor theme="0" tint="-0.3499862666707357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</font>
      <numFmt numFmtId="164" formatCode="0.000"/>
    </dxf>
    <dxf>
      <numFmt numFmtId="164" formatCode="0.000"/>
    </dxf>
    <dxf>
      <font>
        <b/>
      </font>
      <numFmt numFmtId="164" formatCode="0.000"/>
      <fill>
        <patternFill patternType="solid">
          <fgColor indexed="64"/>
          <bgColor theme="5" tint="0.39997558519241921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Agency FB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Agency FB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Agency FB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Agency FB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Agency FB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Agency FB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Agency FB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  <alignment horizontal="general" vertical="center" textRotation="0" wrapText="1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color theme="1"/>
        <name val="Agency FB"/>
        <family val="2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1"/>
      </font>
      <fill>
        <patternFill>
          <bgColor rgb="FFE4CEF6"/>
        </patternFill>
      </fill>
    </dxf>
    <dxf>
      <font>
        <b/>
        <i val="0"/>
        <color theme="1"/>
      </font>
      <fill>
        <patternFill>
          <bgColor rgb="FFD5ACF6"/>
        </patternFill>
      </fill>
    </dxf>
    <dxf>
      <font>
        <b/>
        <i val="0"/>
        <color theme="0"/>
      </font>
      <fill>
        <patternFill>
          <bgColor rgb="FF934BC9"/>
        </patternFill>
      </fill>
    </dxf>
    <dxf>
      <font>
        <b/>
        <i val="0"/>
        <color theme="1"/>
      </font>
      <fill>
        <patternFill>
          <bgColor rgb="FFFF9999"/>
        </patternFill>
      </fill>
    </dxf>
    <dxf>
      <font>
        <b/>
        <i val="0"/>
        <color theme="1"/>
      </font>
      <fill>
        <patternFill>
          <bgColor rgb="FFFF505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A8E1F0"/>
        </patternFill>
      </fill>
    </dxf>
    <dxf>
      <fill>
        <patternFill>
          <bgColor rgb="FF7CCEDE"/>
        </patternFill>
      </fill>
    </dxf>
    <dxf>
      <fill>
        <patternFill>
          <bgColor rgb="FF28AED8"/>
        </patternFill>
      </fill>
    </dxf>
    <dxf>
      <font>
        <b/>
        <i val="0"/>
        <color theme="1"/>
      </font>
    </dxf>
  </dxfs>
  <tableStyles count="3" defaultTableStyle="TableStyleMedium2" defaultPivotStyle="PivotStyleLight16">
    <tableStyle name="Table Style 1" pivot="0" count="4" xr9:uid="{FF6A4552-4C45-442C-BC7C-0D9CD9EE57BD}">
      <tableStyleElement type="wholeTable" dxfId="370"/>
      <tableStyleElement type="headerRow" dxfId="369"/>
      <tableStyleElement type="firstRowStripe" dxfId="368"/>
      <tableStyleElement type="secondRowStripe" dxfId="367"/>
    </tableStyle>
    <tableStyle name="Table Style 2" pivot="0" count="3" xr9:uid="{297D3CA0-67D5-4CBF-96D6-EDD9BF6FA4C2}">
      <tableStyleElement type="headerRow" dxfId="366"/>
      <tableStyleElement type="firstRowStripe" dxfId="365"/>
      <tableStyleElement type="secondRowStripe" dxfId="364"/>
    </tableStyle>
    <tableStyle name="Table Style 3" pivot="0" count="3" xr9:uid="{7C318FB7-7338-44CF-9FE7-EC68CA628143}">
      <tableStyleElement type="headerRow" dxfId="363"/>
      <tableStyleElement type="firstRowStripe" dxfId="362"/>
      <tableStyleElement type="secondRowStripe" dxfId="361"/>
    </tableStyle>
  </tableStyles>
  <colors>
    <mruColors>
      <color rgb="FFFF7C80"/>
      <color rgb="FFD0ABEF"/>
      <color rgb="FFA8E1F0"/>
      <color rgb="FFE4CEF6"/>
      <color rgb="FF28AED8"/>
      <color rgb="FF7CCEDE"/>
      <color rgb="FF3CB6DC"/>
      <color rgb="FF74CBDC"/>
      <color rgb="FF934BC9"/>
      <color rgb="FFD5A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A21F79D-4947-44B1-9E5A-AA8E964BA0F1}" name="Table5" displayName="Table5" ref="A1:D113" totalsRowShown="0" headerRowDxfId="360" dataDxfId="359">
  <autoFilter ref="A1:D113" xr:uid="{FF1600CB-3FE5-4788-98FE-B6BAF35FDD1A}"/>
  <sortState xmlns:xlrd2="http://schemas.microsoft.com/office/spreadsheetml/2017/richdata2" ref="A2:D112">
    <sortCondition ref="D1:D112"/>
  </sortState>
  <tableColumns count="4">
    <tableColumn id="1" xr3:uid="{5224ACFB-F7A3-41E1-9773-22E98EBD7559}" name="Name" dataDxfId="4"/>
    <tableColumn id="2" xr3:uid="{ACDED5BF-61A6-4F3B-B70E-861489ABD779}" name="Race 1" dataDxfId="22"/>
    <tableColumn id="3" xr3:uid="{6D8E04DA-594E-4987-9A82-31189091DFD6}" name="Race 2" dataDxfId="21"/>
    <tableColumn id="5" xr3:uid="{8C456931-C08C-4ECE-BEBB-5BB2A5884573}" name="Weekly Average" dataDxfId="0">
      <calculatedColumnFormula>AVERAGE(Table5[[#This Row],[Race 1]:[Race 2]])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B4A5B91-A2EA-461D-A9DA-26845F33F97E}" name="Table6" displayName="Table6" ref="A19:C27" totalsRowShown="0" headerRowDxfId="309" dataDxfId="308">
  <autoFilter ref="A19:C27" xr:uid="{41909B3B-B2C5-424A-B99F-4E880D2A755C}"/>
  <tableColumns count="3">
    <tableColumn id="1" xr3:uid="{79AB82D9-9A05-4A6A-BEF5-3E1EE90F4F39}" name="Week 1 Results" dataDxfId="307"/>
    <tableColumn id="2" xr3:uid="{D6FA3922-106F-48E2-A4E8-A75307BA3668}" name="Race 1" dataDxfId="306"/>
    <tableColumn id="3" xr3:uid="{A363C27E-43C3-4701-8CED-9D467A2DA68D}" name="Race 2" dataDxfId="305"/>
  </tableColumns>
  <tableStyleInfo name="Table Style 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0A2C0C4-A76B-4863-802D-93BCA0FF0032}" name="Table15" displayName="Table15" ref="A30:C44" totalsRowShown="0" headerRowDxfId="304" dataDxfId="303">
  <autoFilter ref="A30:C44" xr:uid="{61716A3A-0D40-4A9B-A16A-B9CD8B2CC8B3}"/>
  <sortState xmlns:xlrd2="http://schemas.microsoft.com/office/spreadsheetml/2017/richdata2" ref="A31:D44">
    <sortCondition ref="D30:D44"/>
  </sortState>
  <tableColumns count="3">
    <tableColumn id="1" xr3:uid="{3B819C0F-25B0-47F0-96BB-52D3EFB408C7}" name="Week 2 Results" dataDxfId="302"/>
    <tableColumn id="2" xr3:uid="{87ED02BA-CFB8-40E3-AEEC-67A7EED12286}" name="Race 1" dataDxfId="301"/>
    <tableColumn id="3" xr3:uid="{8F99A40D-9A9C-4A4C-9AFD-8B28A6F7B305}" name="Race 2" dataDxfId="300"/>
  </tableColumns>
  <tableStyleInfo name="Table Style 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6631D5-33D4-4924-91D3-54D2C2088A43}" name="Table20" displayName="Table20" ref="A47:C61" totalsRowShown="0" headerRowDxfId="299" dataDxfId="298">
  <autoFilter ref="A47:C61" xr:uid="{CFA53774-6CE6-4C75-8439-E0EFA9821CCF}"/>
  <tableColumns count="3">
    <tableColumn id="1" xr3:uid="{AF4B492C-791E-4274-AB8D-6ED5B2AA20EB}" name="Week 3 Results" dataDxfId="297"/>
    <tableColumn id="2" xr3:uid="{8B1566E2-0EBB-4D13-8B78-552B67D0C45F}" name="Race 1" dataDxfId="296"/>
    <tableColumn id="3" xr3:uid="{928004B4-CAFA-4F29-AF0B-F85D77C17DE5}" name="Race 2" dataDxfId="295"/>
  </tableColumns>
  <tableStyleInfo name="Table Style 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26D98E7-E5A1-4FF4-9045-9FABCB7F492F}" name="Table26" displayName="Table26" ref="A64:C78" totalsRowShown="0" dataDxfId="294">
  <autoFilter ref="A64:C78" xr:uid="{77655FA6-DCB7-48CF-BAD4-C9DF7BC7D36F}"/>
  <sortState xmlns:xlrd2="http://schemas.microsoft.com/office/spreadsheetml/2017/richdata2" ref="A65:D78">
    <sortCondition ref="D64:D78"/>
  </sortState>
  <tableColumns count="3">
    <tableColumn id="1" xr3:uid="{94ACE6D2-9207-440A-B0AC-BDA350D82F43}" name="Week 4 Results" dataDxfId="293"/>
    <tableColumn id="2" xr3:uid="{54FC1E2D-A3BA-46F8-BFF7-44A799A7F980}" name="Raace 1" dataDxfId="292"/>
    <tableColumn id="3" xr3:uid="{CB1E1B0E-6194-44C8-9F50-73F32246B24F}" name="Race 2" dataDxfId="2"/>
  </tableColumns>
  <tableStyleInfo name="Table Style 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8033310-596D-44BD-9BD0-95DFED926A38}" name="Table30" displayName="Table30" ref="A81:C95" totalsRowShown="0" headerRowDxfId="291" dataDxfId="290">
  <autoFilter ref="A81:C95" xr:uid="{8F7C3618-5161-4A7A-AED1-3B8422510F3A}"/>
  <tableColumns count="3">
    <tableColumn id="1" xr3:uid="{0F3E35B2-9106-47C0-AB96-132A8E0803A3}" name="Week 5 Results" dataDxfId="289"/>
    <tableColumn id="2" xr3:uid="{454497F2-83D7-4DB0-AD39-14C49D8E860F}" name="Race 1" dataDxfId="288"/>
    <tableColumn id="3" xr3:uid="{3F22A591-4AB1-4F21-BDBB-ACF19909C1DD}" name="Race 2" dataDxfId="287"/>
  </tableColumns>
  <tableStyleInfo name="Table Style 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FC05790-C295-4FF1-B5BD-D74EB31AAFED}" name="Table35" displayName="Table35" ref="A98:C110" totalsRowShown="0" headerRowDxfId="286" dataDxfId="285">
  <autoFilter ref="A98:C110" xr:uid="{6F453B17-6A71-416E-9D27-99FD7301F1CD}"/>
  <tableColumns count="3">
    <tableColumn id="1" xr3:uid="{97114D6F-85AB-4E71-A7CA-78C9F0B921CD}" name="Week 6 Results " dataDxfId="284"/>
    <tableColumn id="2" xr3:uid="{8D3A2608-0236-4718-ACD2-25A05B9D48F0}" name="Race 1" dataDxfId="283"/>
    <tableColumn id="3" xr3:uid="{4649C09B-BFD7-4AC7-9096-3791BAAD1523}" name="Race 2" dataDxfId="282"/>
  </tableColumns>
  <tableStyleInfo name="Table Style 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4230A0B-2E91-42FC-96B0-01229899298E}" name="Table134" displayName="Table134" ref="A2:L17" headerRowDxfId="281" dataDxfId="280">
  <autoFilter ref="A2:L17" xr:uid="{1055BAB5-0DDD-4F77-B6E5-0054CC6CEC0C}"/>
  <sortState xmlns:xlrd2="http://schemas.microsoft.com/office/spreadsheetml/2017/richdata2" ref="A3:L17">
    <sortCondition descending="1" ref="L2:L17"/>
  </sortState>
  <tableColumns count="12">
    <tableColumn id="1" xr3:uid="{14411E53-CE8E-4C9F-8094-37A9E595491E}" name="Name" totalsRowLabel="Total" dataDxfId="279"/>
    <tableColumn id="2" xr3:uid="{F0B7E22E-95D7-4F76-A4F8-610DBB869C04}" name="1ST RACE" dataDxfId="278"/>
    <tableColumn id="3" xr3:uid="{CD4FF76D-23CF-4097-8C2A-E0B05C24C81F}" name="2ND RACE" dataDxfId="277"/>
    <tableColumn id="5" xr3:uid="{F8D27074-0B52-44EE-ACEA-F764B6F0A983}" name="AVERAGE" totalsRowFunction="count" dataDxfId="16">
      <calculatedColumnFormula>AVERAGE(Table134[[#This Row],[1ST RACE]:[2ND RACE]])</calculatedColumnFormula>
    </tableColumn>
    <tableColumn id="6" xr3:uid="{E4C1CCE4-D58C-4D61-A933-8611A1E6644B}" name="POINTS" dataDxfId="276"/>
    <tableColumn id="7" xr3:uid="{EC9595D2-5CFD-4459-A2C1-DF77089BD980}" name="WEEK 1" dataDxfId="275"/>
    <tableColumn id="8" xr3:uid="{04EF295F-E2C1-4FDE-AD94-7335ADCE4030}" name="WEEK 2" dataDxfId="274"/>
    <tableColumn id="13" xr3:uid="{37ED73EC-BD21-406B-B8E4-460B35638494}" name="WEEK 3" dataDxfId="273"/>
    <tableColumn id="9" xr3:uid="{9D9A3A30-F8F2-4369-872E-F600F9DB567B}" name="WEEK 4" dataDxfId="272"/>
    <tableColumn id="10" xr3:uid="{D9A4D4E3-9BD2-42CC-9CFA-591896F582DF}" name="WEEK 5" dataDxfId="271"/>
    <tableColumn id="11" xr3:uid="{72F759ED-5233-4638-8042-E7104970AA3E}" name="WEEK 6" dataDxfId="270"/>
    <tableColumn id="12" xr3:uid="{4245F38A-AD4B-4B18-B57B-818760105F65}" name="TOTAL POINTS" dataDxfId="15">
      <calculatedColumnFormula>SUM(Table134[[#This Row],[WEEK 1]:[WEEK 6]])</calculatedColumnFormula>
    </tableColumn>
  </tableColumns>
  <tableStyleInfo name="TableStyleDark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14A47B6-BDF7-453D-97BE-DDEE8D63BA4A}" name="Table9" displayName="Table9" ref="A20:C27" totalsRowShown="0" headerRowDxfId="269" dataDxfId="268">
  <autoFilter ref="A20:C27" xr:uid="{5D824DFD-626F-42A2-A406-E19B5A4CA871}"/>
  <tableColumns count="3">
    <tableColumn id="1" xr3:uid="{22B7226D-403D-40BC-ABD8-3CBDFAAD38A8}" name="Week 1 Results" dataDxfId="267"/>
    <tableColumn id="2" xr3:uid="{FA0CF022-4336-4D13-B653-BD6C61D69017}" name="Race 1" dataDxfId="266"/>
    <tableColumn id="3" xr3:uid="{D9E337CD-C885-4744-BEFF-305BE06738A3}" name="Race 2" dataDxfId="265"/>
  </tableColumns>
  <tableStyleInfo name="TableStyleDark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1777295-49D9-4A52-B3A1-E0B771955631}" name="Table16" displayName="Table16" ref="A30:C44" totalsRowShown="0" headerRowDxfId="264" dataDxfId="263">
  <autoFilter ref="A30:C44" xr:uid="{ABEB4487-A60C-4BB2-8398-52689A5D7DDF}"/>
  <sortState xmlns:xlrd2="http://schemas.microsoft.com/office/spreadsheetml/2017/richdata2" ref="A31:D44">
    <sortCondition ref="D30:D44"/>
  </sortState>
  <tableColumns count="3">
    <tableColumn id="1" xr3:uid="{A6DE737F-5FC6-4554-AB4F-6B9A6931B538}" name="Week 2 Results" dataDxfId="262"/>
    <tableColumn id="2" xr3:uid="{6C175B15-3441-4F56-BB5A-272687DEC5FE}" name="Race 1" dataDxfId="261"/>
    <tableColumn id="3" xr3:uid="{854AFECF-8146-4A63-8FED-328BF4541F20}" name="Race 2" dataDxfId="260"/>
  </tableColumns>
  <tableStyleInfo name="TableStyleDark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476F0CE-3665-476F-BE9F-CE89D4F33CF7}" name="Table21" displayName="Table21" ref="A47:C62" totalsRowShown="0" headerRowDxfId="259" dataDxfId="258">
  <autoFilter ref="A47:C62" xr:uid="{DD58BEF5-844F-435B-81BD-051544C446F3}"/>
  <tableColumns count="3">
    <tableColumn id="1" xr3:uid="{5506563E-0B50-4E14-B5B4-14CC6750FDEE}" name="Week 3 Results" dataDxfId="257"/>
    <tableColumn id="2" xr3:uid="{E9E1183F-72B0-434E-9DBA-8A466885AA5B}" name="Race 1" dataDxfId="256"/>
    <tableColumn id="3" xr3:uid="{2F46D2E0-ADD1-434C-BD7E-8376E78D03FC}" name="Race 2" dataDxfId="255"/>
  </tableColumns>
  <tableStyleInfo name="TableStyleDark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1901AA-5B44-4744-BA25-18B48DBA2083}" name="Table1" displayName="Table1" ref="A2:L15" headerRowDxfId="358" dataDxfId="357">
  <autoFilter ref="A2:L15" xr:uid="{1055BAB5-0DDD-4F77-B6E5-0054CC6CEC0C}"/>
  <sortState xmlns:xlrd2="http://schemas.microsoft.com/office/spreadsheetml/2017/richdata2" ref="A3:L15">
    <sortCondition descending="1" ref="L2:L15"/>
  </sortState>
  <tableColumns count="12">
    <tableColumn id="1" xr3:uid="{48541905-942C-42A2-925F-C8D4494E29DB}" name="Name" totalsRowLabel="Total" dataDxfId="356"/>
    <tableColumn id="2" xr3:uid="{DB472C80-A723-40A0-A534-C6379B725EC0}" name="1ST RACE" dataDxfId="355"/>
    <tableColumn id="3" xr3:uid="{83865ED8-8B22-46E8-8089-5430D2302A47}" name="2ND RACE" dataDxfId="354"/>
    <tableColumn id="5" xr3:uid="{71905C99-F08B-481F-BBC8-CE579E812C84}" name="AVERAGE" totalsRowFunction="count" dataDxfId="20">
      <calculatedColumnFormula>AVERAGE(Table1[[#This Row],[1ST RACE]:[2ND RACE]])</calculatedColumnFormula>
    </tableColumn>
    <tableColumn id="6" xr3:uid="{B4D3108E-DAA7-4DEC-8115-672E38DE23AB}" name="POINTS" dataDxfId="353"/>
    <tableColumn id="7" xr3:uid="{4A6912E2-2D16-4F31-A152-65FBDA48B0C9}" name="WEEK 1" dataDxfId="352"/>
    <tableColumn id="13" xr3:uid="{D0970098-654F-4ED4-84FB-3FE542520AB4}" name="WEEK 2" dataDxfId="351"/>
    <tableColumn id="8" xr3:uid="{09661B67-1BC6-4D55-AFDA-E9E86CAE7611}" name="WEEK 3" dataDxfId="350"/>
    <tableColumn id="9" xr3:uid="{8985E1FA-0890-46BA-BA15-3BE52CF0D726}" name="WEEK 4" dataDxfId="349"/>
    <tableColumn id="10" xr3:uid="{711E9201-23AB-4BE5-8A14-1F02D7AC3356}" name="WEEK 5" dataDxfId="348"/>
    <tableColumn id="11" xr3:uid="{106E56D5-3054-43E0-9F6B-996D990FCC0C}" name="WEEK 6" dataDxfId="347"/>
    <tableColumn id="12" xr3:uid="{887E2045-FA08-42AA-9EE4-128413062C12}" name="TOTAL POINTS" dataDxfId="19">
      <calculatedColumnFormula>SUM(Table1[[#This Row],[WEEK 1]:[WEEK 6]])</calculatedColumnFormula>
    </tableColumn>
  </tableColumns>
  <tableStyleInfo name="TableStyleDark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E94D0C9-C34E-40A0-A950-C75052052530}" name="Table27" displayName="Table27" ref="A65:C80" totalsRowShown="0" headerRowDxfId="254" dataDxfId="253">
  <autoFilter ref="A65:C80" xr:uid="{18ED8368-22D9-4718-A46C-DF9E68F4F7B8}"/>
  <sortState xmlns:xlrd2="http://schemas.microsoft.com/office/spreadsheetml/2017/richdata2" ref="A66:D80">
    <sortCondition ref="D65:D80"/>
  </sortState>
  <tableColumns count="3">
    <tableColumn id="1" xr3:uid="{7087DD56-8AF3-4D47-A1B5-F7941B00F1C9}" name="Week 4 Results" dataDxfId="252"/>
    <tableColumn id="2" xr3:uid="{619159BE-F92D-475F-9772-E4015D8226A9}" name="Race 1" dataDxfId="251"/>
    <tableColumn id="3" xr3:uid="{F71C6D35-D354-45B4-96C1-97B8932B59D6}" name="Race 2" dataDxfId="250"/>
  </tableColumns>
  <tableStyleInfo name="TableStyleDark5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2DC93492-B758-4752-A0C5-BFA9F4E542D4}" name="Table31" displayName="Table31" ref="A83:C98" totalsRowShown="0" headerRowDxfId="249" dataDxfId="248">
  <autoFilter ref="A83:C98" xr:uid="{E7B6364C-6CB7-4DCC-9EE0-9A6797D03E85}"/>
  <tableColumns count="3">
    <tableColumn id="1" xr3:uid="{551782DA-EF42-4D60-8F6E-07DA15C66D58}" name="Week 5 Results" dataDxfId="247"/>
    <tableColumn id="2" xr3:uid="{F327A1A7-0E76-4E9C-9A23-557694D5A92D}" name="Race 1" dataDxfId="246"/>
    <tableColumn id="3" xr3:uid="{90BD37CA-5FAB-4531-82A7-E83BE7594405}" name="Race 2" dataDxfId="245"/>
  </tableColumns>
  <tableStyleInfo name="TableStyleDark5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1439F22-9214-4478-9939-1F494A0CB166}" name="Table36" displayName="Table36" ref="A101:C112" totalsRowShown="0" headerRowDxfId="244" dataDxfId="243">
  <autoFilter ref="A101:C112" xr:uid="{F3B92803-AEA8-43E3-BA80-89FF03C2399F}"/>
  <tableColumns count="3">
    <tableColumn id="1" xr3:uid="{1130E5E2-C60F-49C9-97AE-75989BEABC54}" name="Week 6 Results" dataDxfId="242"/>
    <tableColumn id="2" xr3:uid="{59D9AA00-10D1-4D7E-9FF5-29AE41D5586C}" name="Race 1" dataDxfId="241"/>
    <tableColumn id="3" xr3:uid="{A5CC8C47-AD6B-460A-B2B2-7AD83EFFED3C}" name="Race 2" dataDxfId="240"/>
  </tableColumns>
  <tableStyleInfo name="TableStyleDark5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883456-ED74-4914-B1EA-2BB8445AB292}" name="Table1348" displayName="Table1348" ref="A2:L16" headerRowDxfId="239" dataDxfId="238">
  <autoFilter ref="A2:L16" xr:uid="{1055BAB5-0DDD-4F77-B6E5-0054CC6CEC0C}"/>
  <sortState xmlns:xlrd2="http://schemas.microsoft.com/office/spreadsheetml/2017/richdata2" ref="A3:L16">
    <sortCondition descending="1" ref="L2:L16"/>
  </sortState>
  <tableColumns count="12">
    <tableColumn id="1" xr3:uid="{3913E184-FD88-4F8E-B120-3FEC0BFC6F93}" name="Name" totalsRowLabel="Total" dataDxfId="237"/>
    <tableColumn id="2" xr3:uid="{4077AB97-D95D-4825-ABD2-13C7657C42CC}" name="1ST RACE" dataDxfId="236"/>
    <tableColumn id="3" xr3:uid="{B275AC38-AD26-419E-9AC6-B5ED7A0D6ED1}" name="2ND RACE" dataDxfId="235"/>
    <tableColumn id="5" xr3:uid="{01F6CF26-6ABF-4894-BD28-256318A75C06}" name="AVERAGE" totalsRowFunction="count" dataDxfId="14">
      <calculatedColumnFormula>AVERAGE(Table1348[[#This Row],[1ST RACE]:[2ND RACE]])</calculatedColumnFormula>
    </tableColumn>
    <tableColumn id="6" xr3:uid="{A19D16B9-1100-4AD3-989A-E543EDEF864E}" name="POINTS" dataDxfId="234"/>
    <tableColumn id="7" xr3:uid="{CEBFE4C7-ED18-4C57-8351-89E021B526E8}" name="WEEK 1" dataDxfId="233"/>
    <tableColumn id="8" xr3:uid="{F5B1ED5E-7BEF-4962-9E36-8891726A8E95}" name="WEEK 2" dataDxfId="232"/>
    <tableColumn id="13" xr3:uid="{C0839F51-3072-4FAC-94F5-244474958177}" name="WEEK 3" dataDxfId="231"/>
    <tableColumn id="9" xr3:uid="{37074208-D190-4EA6-B7EC-88E261116B30}" name="WEEK 4" dataDxfId="230"/>
    <tableColumn id="10" xr3:uid="{CEFEFED1-EBFD-4629-92E8-5628F1E28DC6}" name="WEEK 5" dataDxfId="229"/>
    <tableColumn id="11" xr3:uid="{F6B5B418-387B-4F26-86F8-1B50BF684B4B}" name="WEEK 6" dataDxfId="228"/>
    <tableColumn id="12" xr3:uid="{30A4527C-AB02-48B9-91A1-FB9646893838}" name="TOTAL POINTS" dataDxfId="13">
      <calculatedColumnFormula>SUM(F3:K3)</calculatedColumnFormula>
    </tableColumn>
  </tableColumns>
  <tableStyleInfo name="TableStyleDark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91E6305-3642-408E-B6DB-1AF75268E609}" name="Table911" displayName="Table911" ref="A19:C26" totalsRowShown="0" headerRowDxfId="227" dataDxfId="226">
  <autoFilter ref="A19:C26" xr:uid="{5D824DFD-626F-42A2-A406-E19B5A4CA871}"/>
  <tableColumns count="3">
    <tableColumn id="1" xr3:uid="{F0AD15B8-9084-49D3-9FA2-9A935CA15AF8}" name="Week 1 Results" dataDxfId="225"/>
    <tableColumn id="2" xr3:uid="{0C3D82BA-B4AC-45D9-B99C-669327A584C4}" name="Race 1" dataDxfId="224"/>
    <tableColumn id="3" xr3:uid="{BD523F86-B393-4B52-9058-71D92B9233C5}" name="Race 2" dataDxfId="223"/>
  </tableColumns>
  <tableStyleInfo name="TableStyleDark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1F6C78-B998-4B4D-8DC2-D91EF310885E}" name="Table1612" displayName="Table1612" ref="A29:C43" totalsRowShown="0" headerRowDxfId="222" dataDxfId="221">
  <autoFilter ref="A29:C43" xr:uid="{ABEB4487-A60C-4BB2-8398-52689A5D7DDF}"/>
  <sortState xmlns:xlrd2="http://schemas.microsoft.com/office/spreadsheetml/2017/richdata2" ref="A30:D43">
    <sortCondition ref="D29:D43"/>
  </sortState>
  <tableColumns count="3">
    <tableColumn id="1" xr3:uid="{95FFBBFB-9379-4215-8754-3D2753FEC6BF}" name="Week 2 Results" dataDxfId="220"/>
    <tableColumn id="2" xr3:uid="{0D74365E-385E-455C-A2E2-30EEDD28C0E5}" name="Race 1" dataDxfId="219"/>
    <tableColumn id="3" xr3:uid="{45E7EEE4-16AB-49A5-85B0-CB143E4184FA}" name="Race 2" dataDxfId="218"/>
  </tableColumns>
  <tableStyleInfo name="TableStyleDark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C75EB0C-D674-474D-87CA-67D9DA37B663}" name="Table2113" displayName="Table2113" ref="A46:C60" totalsRowShown="0" headerRowDxfId="217" dataDxfId="216">
  <autoFilter ref="A46:C60" xr:uid="{DD58BEF5-844F-435B-81BD-051544C446F3}"/>
  <tableColumns count="3">
    <tableColumn id="1" xr3:uid="{5D801C46-2AC5-46D3-B4B4-84C5BC269711}" name="Week 3 Results" dataDxfId="215"/>
    <tableColumn id="2" xr3:uid="{55E14557-EF81-455A-81FA-22813055D223}" name="Race 1" dataDxfId="214"/>
    <tableColumn id="3" xr3:uid="{55E41FB1-CD0B-4DF4-AEFF-1A13FD32648A}" name="Race 2" dataDxfId="213"/>
  </tableColumns>
  <tableStyleInfo name="TableStyleDark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6DF12E6-7355-4CFC-8A16-55DBCB98AF5B}" name="Table2714" displayName="Table2714" ref="A63:C77" totalsRowShown="0" headerRowDxfId="212" dataDxfId="211">
  <autoFilter ref="A63:C77" xr:uid="{18ED8368-22D9-4718-A46C-DF9E68F4F7B8}"/>
  <sortState xmlns:xlrd2="http://schemas.microsoft.com/office/spreadsheetml/2017/richdata2" ref="A64:D77">
    <sortCondition ref="D63:D77"/>
  </sortState>
  <tableColumns count="3">
    <tableColumn id="1" xr3:uid="{498D3D2F-D28D-4B40-9B3A-759495D1E46E}" name="Week 4 Results" dataDxfId="210"/>
    <tableColumn id="2" xr3:uid="{7EAE9295-055D-4A64-9D9C-E7A53841F570}" name="Race 1" dataDxfId="209"/>
    <tableColumn id="3" xr3:uid="{BEEFC9DC-9684-4AE5-B7B5-22FACB0A431B}" name="Race 2" dataDxfId="1"/>
  </tableColumns>
  <tableStyleInfo name="TableStyleDark7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0A111FC-8079-4B33-BDF8-ECD0DC2A0A56}" name="Table3118" displayName="Table3118" ref="A80:C94" totalsRowShown="0" headerRowDxfId="208" dataDxfId="207">
  <autoFilter ref="A80:C94" xr:uid="{E7B6364C-6CB7-4DCC-9EE0-9A6797D03E85}"/>
  <tableColumns count="3">
    <tableColumn id="1" xr3:uid="{301A3F5D-DB2F-45B0-B01D-BA32CCF0F8E1}" name="Week 5 Results" dataDxfId="206"/>
    <tableColumn id="2" xr3:uid="{F1F80EFD-2281-4ACC-9BA8-A86E05257A87}" name="Race 1" dataDxfId="205"/>
    <tableColumn id="3" xr3:uid="{974EA0E0-AC7F-4212-872D-7F0A68C74D68}" name="Race 2" dataDxfId="204"/>
  </tableColumns>
  <tableStyleInfo name="TableStyleDark7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33A3935-5E64-4179-A668-E56ADFF10051}" name="Table3619" displayName="Table3619" ref="A97:C108" totalsRowShown="0" headerRowDxfId="203" dataDxfId="202">
  <autoFilter ref="A97:C108" xr:uid="{F3B92803-AEA8-43E3-BA80-89FF03C2399F}"/>
  <tableColumns count="3">
    <tableColumn id="1" xr3:uid="{B436F6C1-F0CB-4D2D-BE0F-345B197468FA}" name="Week 6 Results" dataDxfId="201"/>
    <tableColumn id="2" xr3:uid="{E256F85E-C40B-4614-9F4F-212711A5D421}" name="Race 1" dataDxfId="200"/>
    <tableColumn id="3" xr3:uid="{B00E2F75-DED5-443F-AD56-A78B2B5CD0B8}" name="Race 2" dataDxfId="199"/>
  </tableColumns>
  <tableStyleInfo name="TableStyleDark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B18E7E-3CB1-4BB1-803B-A33D6235ECF5}" name="Table8" displayName="Table8" ref="A18:C26" totalsRowShown="0" headerRowDxfId="346" dataDxfId="345">
  <autoFilter ref="A18:C26" xr:uid="{EADB7C98-C1D4-48CB-99D8-D7E6AB63E027}"/>
  <tableColumns count="3">
    <tableColumn id="1" xr3:uid="{27055027-9381-4393-BF93-91A90B570DAD}" name="Week 1 Results" dataDxfId="344"/>
    <tableColumn id="2" xr3:uid="{CCEE53B3-EA4E-4676-BCBF-E5EF7708C4E9}" name="Race 1" dataDxfId="343"/>
    <tableColumn id="3" xr3:uid="{5CFDE122-37E8-444D-B32C-E80C766B18DF}" name="Race 2" dataDxfId="342"/>
  </tableColumns>
  <tableStyleInfo name="TableStyleDark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23F17D1-627E-4A5C-BAE5-711FD982B908}" name="Table134823" displayName="Table134823" ref="A2:L17" headerRowDxfId="198" dataDxfId="197">
  <autoFilter ref="A2:L17" xr:uid="{1055BAB5-0DDD-4F77-B6E5-0054CC6CEC0C}"/>
  <sortState xmlns:xlrd2="http://schemas.microsoft.com/office/spreadsheetml/2017/richdata2" ref="A3:L17">
    <sortCondition descending="1" ref="L2:L17"/>
  </sortState>
  <tableColumns count="12">
    <tableColumn id="1" xr3:uid="{A9C0B080-99E5-4E1F-B932-1440BAE97BA9}" name="Name" totalsRowLabel="Total" dataDxfId="196"/>
    <tableColumn id="2" xr3:uid="{56BE24C0-A3BF-4E78-B9CB-34C3110A51DB}" name="1ST RACE" dataDxfId="195"/>
    <tableColumn id="3" xr3:uid="{84A546E4-0D24-4F67-9E2E-F35F55515273}" name="2ND RACE" dataDxfId="194"/>
    <tableColumn id="5" xr3:uid="{9FBF5F32-8D4B-446A-B131-0FE79EE2125C}" name="AVERAGE" totalsRowFunction="count" dataDxfId="12">
      <calculatedColumnFormula>AVERAGE(Table134823[[#This Row],[1ST RACE]:[2ND RACE]])</calculatedColumnFormula>
    </tableColumn>
    <tableColumn id="6" xr3:uid="{9B0AA4C5-0CAD-468A-B4D9-600D85C31B12}" name="POINTS" dataDxfId="193"/>
    <tableColumn id="7" xr3:uid="{23950F2A-3063-46B8-B592-72989477B950}" name="WEEK 1" dataDxfId="192"/>
    <tableColumn id="8" xr3:uid="{0ED98BDA-7735-46FA-8ED9-8427761C5C5D}" name="WEEK 2" dataDxfId="191"/>
    <tableColumn id="13" xr3:uid="{FF2671A2-2B82-4857-BCBF-36DC79A88242}" name="WEEK 3" dataDxfId="190"/>
    <tableColumn id="9" xr3:uid="{97E12B38-C2AF-4AA6-9513-D7E09E022B19}" name="WEEK 4" dataDxfId="189"/>
    <tableColumn id="10" xr3:uid="{5DA82ADB-8CB9-4F69-963A-587AFEEAD2A8}" name="WEEK 5" dataDxfId="188"/>
    <tableColumn id="11" xr3:uid="{0B279F16-DF0E-44BE-ADAF-4EA59001DC6F}" name="WEEK 6" dataDxfId="187"/>
    <tableColumn id="12" xr3:uid="{46F4CEAE-4422-4365-A39F-38FA99E036B5}" name="TOTAL POINTS" dataDxfId="11">
      <calculatedColumnFormula>SUM(Table134823[[#This Row],[WEEK 1]:[WEEK 6]])</calculatedColumnFormula>
    </tableColumn>
  </tableColumns>
  <tableStyleInfo name="TableStyleDark3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8E50E30-347A-40A8-B175-A1588B952E92}" name="Table91124" displayName="Table91124" ref="A20:C27" totalsRowShown="0" headerRowDxfId="186" dataDxfId="185">
  <autoFilter ref="A20:C27" xr:uid="{5D824DFD-626F-42A2-A406-E19B5A4CA871}"/>
  <tableColumns count="3">
    <tableColumn id="1" xr3:uid="{DC0B8366-01D1-4D63-B18E-3B20C83440DB}" name="Week 1 Results" dataDxfId="184"/>
    <tableColumn id="2" xr3:uid="{980D4827-2440-4DDD-B931-7132AA3E2503}" name="Race 1" dataDxfId="183"/>
    <tableColumn id="3" xr3:uid="{CD333193-1912-407B-A445-92717609401E}" name="Race 2" dataDxfId="182"/>
  </tableColumns>
  <tableStyleInfo name="TableStyleDark3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ADDCAB3-196D-4F4D-97C3-D179274DA1C8}" name="Table161225" displayName="Table161225" ref="A30:C44" totalsRowShown="0" headerRowDxfId="181" dataDxfId="180">
  <autoFilter ref="A30:C44" xr:uid="{ABEB4487-A60C-4BB2-8398-52689A5D7DDF}"/>
  <sortState xmlns:xlrd2="http://schemas.microsoft.com/office/spreadsheetml/2017/richdata2" ref="A31:D44">
    <sortCondition ref="D30:D44"/>
  </sortState>
  <tableColumns count="3">
    <tableColumn id="1" xr3:uid="{05CEE832-E85C-40B9-8704-55AED8D4A601}" name="Week 2 Results" dataDxfId="179"/>
    <tableColumn id="2" xr3:uid="{ECCF23BD-5C5B-4E6E-9F12-28F9006527CC}" name="Race 1" dataDxfId="178"/>
    <tableColumn id="3" xr3:uid="{C12C0A77-6ACF-4A03-9A85-2AB9EBA759E2}" name="Race 2" dataDxfId="177"/>
  </tableColumns>
  <tableStyleInfo name="TableStyleDark3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59B3B8E-DE38-4EF9-A607-E218420392C2}" name="Table211329" displayName="Table211329" ref="A47:C62" totalsRowShown="0" headerRowDxfId="176" dataDxfId="175">
  <autoFilter ref="A47:C62" xr:uid="{DD58BEF5-844F-435B-81BD-051544C446F3}"/>
  <tableColumns count="3">
    <tableColumn id="1" xr3:uid="{D6E13B8D-699D-4751-96B9-0DFD8D9BD661}" name="Week 3 Results" dataDxfId="174"/>
    <tableColumn id="2" xr3:uid="{32A0CAB9-65D8-4F80-8BF3-BA446651D0E5}" name="Race 1" dataDxfId="173"/>
    <tableColumn id="3" xr3:uid="{60BBF4CE-965C-425B-BF76-2CB80B8CF0AC}" name="Race 2" dataDxfId="172"/>
  </tableColumns>
  <tableStyleInfo name="TableStyleDark3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9B292B0-D221-45C4-A6E5-EB1B2F57D1C9}" name="Table271433" displayName="Table271433" ref="A65:C80" totalsRowShown="0" headerRowDxfId="171" dataDxfId="170">
  <autoFilter ref="A65:C80" xr:uid="{18ED8368-22D9-4718-A46C-DF9E68F4F7B8}"/>
  <sortState xmlns:xlrd2="http://schemas.microsoft.com/office/spreadsheetml/2017/richdata2" ref="A66:D80">
    <sortCondition ref="D65:D80"/>
  </sortState>
  <tableColumns count="3">
    <tableColumn id="1" xr3:uid="{92633086-F971-4002-9964-E69321BC71F0}" name="Week 4 Results" dataDxfId="169"/>
    <tableColumn id="2" xr3:uid="{022AC74B-EBAC-4346-BB93-0D90CE516188}" name="Race 1" dataDxfId="168"/>
    <tableColumn id="3" xr3:uid="{6A2E1378-5A82-44AB-B2ED-74AD0C5C93E4}" name="Race 2" dataDxfId="3"/>
  </tableColumns>
  <tableStyleInfo name="TableStyleDark3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99DE917-E10E-4896-82D4-301482FA59DF}" name="Table311834" displayName="Table311834" ref="A83:C98" totalsRowShown="0" headerRowDxfId="167" dataDxfId="166">
  <autoFilter ref="A83:C98" xr:uid="{E7B6364C-6CB7-4DCC-9EE0-9A6797D03E85}"/>
  <tableColumns count="3">
    <tableColumn id="1" xr3:uid="{A5E1AE8A-BA9F-4BF7-B3BE-04F5032A97C1}" name="Week 5 Results" dataDxfId="165"/>
    <tableColumn id="2" xr3:uid="{5594CE1B-1271-4AA8-A662-6286B14892F1}" name="Race 1" dataDxfId="164"/>
    <tableColumn id="3" xr3:uid="{A764BD90-8C91-48F0-99EE-0760B0589257}" name="Race 2" dataDxfId="163"/>
  </tableColumns>
  <tableStyleInfo name="TableStyleDark3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4B71860-571F-4B6B-A7B8-38E0C8483A84}" name="Table361938" displayName="Table361938" ref="A101:C112" totalsRowShown="0" headerRowDxfId="162" dataDxfId="161">
  <autoFilter ref="A101:C112" xr:uid="{F3B92803-AEA8-43E3-BA80-89FF03C2399F}"/>
  <tableColumns count="3">
    <tableColumn id="1" xr3:uid="{C2FB556C-50D7-4C34-87FD-3E74D4208A7B}" name="Week 6 Results" dataDxfId="160"/>
    <tableColumn id="2" xr3:uid="{BAF58F58-2097-4C5B-9C90-4DB02B153313}" name="Race 1" dataDxfId="159"/>
    <tableColumn id="3" xr3:uid="{DDFBDFF8-73B2-4349-9BB6-A38024629218}" name="Race 2" dataDxfId="158"/>
  </tableColumns>
  <tableStyleInfo name="TableStyleDark3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2F43E6D-8F5F-4600-8EE5-B8D58F1D6E03}" name="Table1348233953" displayName="Table1348233953" ref="A2:L16" headerRowDxfId="157" dataDxfId="156">
  <autoFilter ref="A2:L16" xr:uid="{1055BAB5-0DDD-4F77-B6E5-0054CC6CEC0C}"/>
  <sortState xmlns:xlrd2="http://schemas.microsoft.com/office/spreadsheetml/2017/richdata2" ref="A3:L16">
    <sortCondition descending="1" ref="L2:L16"/>
  </sortState>
  <tableColumns count="12">
    <tableColumn id="1" xr3:uid="{DA12E216-F3D8-492C-B0D2-6323B6C827B0}" name="Name" totalsRowLabel="Total" dataDxfId="155"/>
    <tableColumn id="2" xr3:uid="{C7DC75B9-06B8-42A0-A7AE-FBDC988B054B}" name="1ST RACE" dataDxfId="154"/>
    <tableColumn id="3" xr3:uid="{6BE94ED6-32C3-47C3-9775-56E7E0652A57}" name="2ND RACE" dataDxfId="153"/>
    <tableColumn id="5" xr3:uid="{8D6170F9-97A7-4FF5-8F2E-DF86888C4730}" name="AVERAGE" totalsRowFunction="count" dataDxfId="10">
      <calculatedColumnFormula>AVERAGE(Table1348233953[[#This Row],[1ST RACE]:[2ND RACE]])</calculatedColumnFormula>
    </tableColumn>
    <tableColumn id="6" xr3:uid="{9AB75119-7D1C-479A-819C-E9A80D45727A}" name="POINTS" dataDxfId="152"/>
    <tableColumn id="7" xr3:uid="{66866325-939F-4ACF-BEDD-7FF4FA1F802E}" name="WEEK 1" dataDxfId="151"/>
    <tableColumn id="8" xr3:uid="{702EBC52-7A90-4037-BB99-F33C777D54A0}" name="WEEK 2" dataDxfId="150"/>
    <tableColumn id="13" xr3:uid="{33F54F36-4B86-4E68-88A1-92AA2DB7405C}" name="WEEK 3" dataDxfId="149"/>
    <tableColumn id="9" xr3:uid="{0FAC0BBC-69A6-4995-B49F-DC0F52879A67}" name="WEEK 4" dataDxfId="148"/>
    <tableColumn id="10" xr3:uid="{96DA8B57-76FE-41AD-A78F-29FF932A5FFB}" name="WEEK 5" dataDxfId="147"/>
    <tableColumn id="11" xr3:uid="{3B2467FA-87DE-4521-96F3-A20E51120CBA}" name="WEEK 6" dataDxfId="146"/>
    <tableColumn id="12" xr3:uid="{EF26A4EC-7C72-43A7-A0B2-FBA718F863C4}" name="TOTAL POINTS" dataDxfId="9">
      <calculatedColumnFormula>SUM(Table1348233953[[#This Row],[WEEK 1]:[WEEK 6]])</calculatedColumnFormula>
    </tableColumn>
  </tableColumns>
  <tableStyleInfo name="Table Style 3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4B5CDC1-D441-436E-BD84-B905DBA111CF}" name="Table911244054" displayName="Table911244054" ref="A19:C26" totalsRowShown="0" headerRowDxfId="145" dataDxfId="144">
  <autoFilter ref="A19:C26" xr:uid="{5D824DFD-626F-42A2-A406-E19B5A4CA871}"/>
  <tableColumns count="3">
    <tableColumn id="1" xr3:uid="{4E57AD83-12F7-4755-9A64-D3FD7E65BD68}" name="Week 1 Results" dataDxfId="143"/>
    <tableColumn id="2" xr3:uid="{D1C3C66E-A635-4FCA-A6E2-8AEC2DCA2A33}" name="Race 1" dataDxfId="142"/>
    <tableColumn id="3" xr3:uid="{FA83326E-626A-4F0E-B751-D3E1F739E881}" name="Race 2" dataDxfId="141"/>
  </tableColumns>
  <tableStyleInfo name="Table Style 3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A9EE9B5-7D3A-4C7E-9839-5EB8C6CA4900}" name="Table1612254155" displayName="Table1612254155" ref="A29:C43" totalsRowShown="0" headerRowDxfId="140" dataDxfId="139">
  <autoFilter ref="A29:C43" xr:uid="{ABEB4487-A60C-4BB2-8398-52689A5D7DDF}"/>
  <sortState xmlns:xlrd2="http://schemas.microsoft.com/office/spreadsheetml/2017/richdata2" ref="A30:D43">
    <sortCondition ref="D29:D43"/>
  </sortState>
  <tableColumns count="3">
    <tableColumn id="1" xr3:uid="{5152B242-B041-4106-BA38-1B5E6753BB34}" name="Week 2 Results" dataDxfId="138"/>
    <tableColumn id="2" xr3:uid="{04966468-0178-4FD7-AED1-704CCF3E8E41}" name="Race 1" dataDxfId="137"/>
    <tableColumn id="3" xr3:uid="{7157E0DF-B73A-492D-977B-5F20E5273CD9}" name="Race 2" dataDxfId="136"/>
  </tableColumns>
  <tableStyleInfo name="Table Style 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23F6BA-0895-4EAD-943E-63113832A4B9}" name="Table14" displayName="Table14" ref="A29:C43" totalsRowShown="0" headerRowDxfId="32" dataDxfId="31">
  <autoFilter ref="A29:C43" xr:uid="{CF4EB79B-1991-4E85-A566-D9F7E5B3B5B3}"/>
  <sortState xmlns:xlrd2="http://schemas.microsoft.com/office/spreadsheetml/2017/richdata2" ref="A30:D43">
    <sortCondition ref="D29:D43"/>
  </sortState>
  <tableColumns count="3">
    <tableColumn id="1" xr3:uid="{FEBC6FF4-F094-4CB2-967C-424A0A187979}" name="Week 2 Results" dataDxfId="30"/>
    <tableColumn id="2" xr3:uid="{87568B8F-D04B-471C-8502-058287EC37BF}" name="Race 1" dataDxfId="29"/>
    <tableColumn id="3" xr3:uid="{17E0BAE3-D7C9-4469-9AE9-B23F52826386}" name="Race 2" dataDxfId="28"/>
  </tableColumns>
  <tableStyleInfo name="TableStyleDark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CFB8846-B822-44E1-B9E0-927334DD36D5}" name="Table2113294256" displayName="Table2113294256" ref="A46:C60" totalsRowShown="0" headerRowDxfId="135" dataDxfId="134">
  <autoFilter ref="A46:C60" xr:uid="{DD58BEF5-844F-435B-81BD-051544C446F3}"/>
  <tableColumns count="3">
    <tableColumn id="1" xr3:uid="{A665D86E-DEF8-4A8B-A1F1-6FA68A6320AD}" name="Week 3 Results" dataDxfId="133"/>
    <tableColumn id="2" xr3:uid="{19D06E5B-C396-452F-B38F-36C98B9660FD}" name="Race 1" dataDxfId="132"/>
    <tableColumn id="3" xr3:uid="{25627A76-F269-4836-9C9C-8F467126C499}" name="Race 2" dataDxfId="131"/>
  </tableColumns>
  <tableStyleInfo name="Table Style 3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13EF03AD-23A5-4D20-A8AA-D77D8B12852F}" name="Table2714334357" displayName="Table2714334357" ref="A63:C77" totalsRowShown="0" headerRowDxfId="130" dataDxfId="129">
  <autoFilter ref="A63:C77" xr:uid="{18ED8368-22D9-4718-A46C-DF9E68F4F7B8}"/>
  <sortState xmlns:xlrd2="http://schemas.microsoft.com/office/spreadsheetml/2017/richdata2" ref="A64:D77">
    <sortCondition ref="D63:D77"/>
  </sortState>
  <tableColumns count="3">
    <tableColumn id="1" xr3:uid="{6A68A9B0-EB66-4FC0-B024-799194EB54E0}" name="Week 4 Results" dataDxfId="128"/>
    <tableColumn id="2" xr3:uid="{A9428841-0064-4699-92B0-C679C26D36E6}" name="Race 1" dataDxfId="127"/>
    <tableColumn id="3" xr3:uid="{8D33E46F-E4AD-41D1-BC17-7649762EA71B}" name="Race 2" dataDxfId="126"/>
  </tableColumns>
  <tableStyleInfo name="Table Style 3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8A6DAEE-B1F4-44D8-94E7-F5119ADEBA15}" name="Table3118344458" displayName="Table3118344458" ref="A80:C94" totalsRowShown="0" headerRowDxfId="125" dataDxfId="124">
  <autoFilter ref="A80:C94" xr:uid="{E7B6364C-6CB7-4DCC-9EE0-9A6797D03E85}"/>
  <tableColumns count="3">
    <tableColumn id="1" xr3:uid="{703D93EE-316F-4ECC-A61B-B923F196B378}" name="Week 5 Results" dataDxfId="123"/>
    <tableColumn id="2" xr3:uid="{5DD43BCA-B89D-4AEB-AEE3-A6599137D517}" name="Race 1" dataDxfId="122"/>
    <tableColumn id="3" xr3:uid="{52B4F37F-4911-44F9-A39F-B5A8BC81AA8A}" name="Race 2" dataDxfId="121"/>
  </tableColumns>
  <tableStyleInfo name="Table Style 3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5649F71-7034-464A-809B-7AB8DEE06233}" name="Table3619384559" displayName="Table3619384559" ref="A97:C108" totalsRowShown="0" headerRowDxfId="120" dataDxfId="119">
  <autoFilter ref="A97:C108" xr:uid="{F3B92803-AEA8-43E3-BA80-89FF03C2399F}"/>
  <tableColumns count="3">
    <tableColumn id="1" xr3:uid="{26C6FC8A-FD7F-4575-90AD-3936C19AEC99}" name="Week 6 Results" dataDxfId="118"/>
    <tableColumn id="2" xr3:uid="{F68876C3-C04D-4D33-8FD3-69D9BBD44E38}" name="Race 1" dataDxfId="117"/>
    <tableColumn id="3" xr3:uid="{9B08A5B6-EB37-421B-BE42-3828D35FABB5}" name="Race 2" dataDxfId="116"/>
  </tableColumns>
  <tableStyleInfo name="Table Style 3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DA80C61-D53B-4F63-9E7E-51FD03AC9C32}" name="Table1348233946" displayName="Table1348233946" ref="A2:L15" headerRowDxfId="115" dataDxfId="114">
  <autoFilter ref="A2:L15" xr:uid="{1055BAB5-0DDD-4F77-B6E5-0054CC6CEC0C}"/>
  <sortState xmlns:xlrd2="http://schemas.microsoft.com/office/spreadsheetml/2017/richdata2" ref="A3:L15">
    <sortCondition descending="1" ref="L2:L15"/>
  </sortState>
  <tableColumns count="12">
    <tableColumn id="1" xr3:uid="{0EF0E84D-1DC4-4FF3-BFC4-FCD35D846343}" name="Name" totalsRowLabel="Total" dataDxfId="113"/>
    <tableColumn id="2" xr3:uid="{F9311E2E-116D-4EE4-9B89-12AA1606A7EC}" name="1ST RACE" dataDxfId="112"/>
    <tableColumn id="3" xr3:uid="{69FE820D-CFB9-42AC-B69C-2035BE844B94}" name="2ND RACE" dataDxfId="111"/>
    <tableColumn id="5" xr3:uid="{85B5A6CD-BDB4-4008-B8D9-D73334CE222F}" name="AVERAGE" totalsRowFunction="count" dataDxfId="8">
      <calculatedColumnFormula>AVERAGE(Table1348233946[[#This Row],[1ST RACE]:[2ND RACE]])</calculatedColumnFormula>
    </tableColumn>
    <tableColumn id="6" xr3:uid="{152BB64E-C670-4E4F-817F-5A6171CC18A8}" name="POINTS" dataDxfId="110"/>
    <tableColumn id="7" xr3:uid="{E78188D1-13DB-4A42-9A7E-3DDB7E1C09BE}" name="WEEK 1" dataDxfId="109"/>
    <tableColumn id="8" xr3:uid="{65147638-89DE-4CD7-8131-09597D7C7A7F}" name="WEEK 2" dataDxfId="108"/>
    <tableColumn id="13" xr3:uid="{182FCC87-FD16-44EB-AE2D-18761127D797}" name="WEEK 3" dataDxfId="107"/>
    <tableColumn id="9" xr3:uid="{DF20A29A-848C-4297-9817-590E7CB72B79}" name="WEEK 4" dataDxfId="106"/>
    <tableColumn id="10" xr3:uid="{4911126F-A7EE-4CC9-9F47-1540F5F781E6}" name="WEEK 5" dataDxfId="105"/>
    <tableColumn id="11" xr3:uid="{58C134D4-C0C9-4485-B9A1-B69C22368B4E}" name="WEEK 6" dataDxfId="104"/>
    <tableColumn id="12" xr3:uid="{9CB2E347-35E7-415B-A603-9BE1EDACE519}" name="TOTAL POINTS" dataDxfId="7">
      <calculatedColumnFormula>SUM(Table1348233946[[#This Row],[WEEK 1]:[WEEK 6]])</calculatedColumnFormula>
    </tableColumn>
  </tableColumns>
  <tableStyleInfo name="Table Style 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44A5F27-0F43-440F-BCD5-D6A06DE44F20}" name="Table911244047" displayName="Table911244047" ref="A18:C25" totalsRowShown="0" headerRowDxfId="103" dataDxfId="102">
  <autoFilter ref="A18:C25" xr:uid="{5D824DFD-626F-42A2-A406-E19B5A4CA871}"/>
  <tableColumns count="3">
    <tableColumn id="1" xr3:uid="{342A3B1C-CA9D-4BD7-B380-0BA041654F52}" name="Week 1 Results" dataDxfId="101"/>
    <tableColumn id="2" xr3:uid="{B5C545A9-8CC2-47F7-AE04-4B7B7BE4409E}" name="Race 1" dataDxfId="100"/>
    <tableColumn id="3" xr3:uid="{306150E4-0807-4BFE-9AF9-11A9B734D92E}" name="Race 2" dataDxfId="99"/>
  </tableColumns>
  <tableStyleInfo name="Table Style 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B502D8F-DCAC-43DB-B1D3-2281170446BB}" name="Table1612254148" displayName="Table1612254148" ref="A28:C42" totalsRowShown="0" headerRowDxfId="98" dataDxfId="97">
  <autoFilter ref="A28:C42" xr:uid="{ABEB4487-A60C-4BB2-8398-52689A5D7DDF}"/>
  <sortState xmlns:xlrd2="http://schemas.microsoft.com/office/spreadsheetml/2017/richdata2" ref="A29:D42">
    <sortCondition ref="D28:D42"/>
  </sortState>
  <tableColumns count="3">
    <tableColumn id="1" xr3:uid="{DA5908FB-77B3-4572-82A1-EB30F805CD5E}" name="Week 2 Results" dataDxfId="96"/>
    <tableColumn id="2" xr3:uid="{44230FC2-F27A-43FB-851B-74D5316036BC}" name="Race 1" dataDxfId="95"/>
    <tableColumn id="3" xr3:uid="{DF229C86-4024-4AA4-A4E8-6478EE36870B}" name="Race 2" dataDxfId="94"/>
  </tableColumns>
  <tableStyleInfo name="Table Style 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FD6BC2A9-98E4-4E25-8093-78F6153FD259}" name="Table2113294249" displayName="Table2113294249" ref="A45:C59" totalsRowShown="0" headerRowDxfId="93" dataDxfId="92">
  <autoFilter ref="A45:C59" xr:uid="{DD58BEF5-844F-435B-81BD-051544C446F3}"/>
  <tableColumns count="3">
    <tableColumn id="1" xr3:uid="{581C5D49-39C3-44DB-9EC5-FF557DA2E0CF}" name="Week 3 Results" dataDxfId="91"/>
    <tableColumn id="2" xr3:uid="{59F06A31-C915-4409-B542-4E6191A75568}" name="Race 1" dataDxfId="90"/>
    <tableColumn id="3" xr3:uid="{39B1CC3E-87C9-4F06-945E-802AE275E22E}" name="Race 2" dataDxfId="89"/>
  </tableColumns>
  <tableStyleInfo name="Table Style 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AA4DB14-E694-49E5-91F1-F14B7583208F}" name="Table2714334350" displayName="Table2714334350" ref="A62:C75" totalsRowShown="0" headerRowDxfId="88" dataDxfId="87">
  <autoFilter ref="A62:C75" xr:uid="{18ED8368-22D9-4718-A46C-DF9E68F4F7B8}"/>
  <sortState xmlns:xlrd2="http://schemas.microsoft.com/office/spreadsheetml/2017/richdata2" ref="A63:D75">
    <sortCondition ref="D62:D75"/>
  </sortState>
  <tableColumns count="3">
    <tableColumn id="1" xr3:uid="{498940A9-1FB2-4F00-A05E-37647075C250}" name="Week 4 Results" dataDxfId="86"/>
    <tableColumn id="2" xr3:uid="{E45CA3E0-37FE-4084-B318-8E9089064812}" name="Race 1" dataDxfId="85"/>
    <tableColumn id="3" xr3:uid="{41F8046B-84E8-46AF-8FE8-1361733DABC5}" name="Race 2" dataDxfId="84"/>
  </tableColumns>
  <tableStyleInfo name="Table Style 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3640DAD-0163-4B55-9B3C-380FC90C9E71}" name="Table3118344451" displayName="Table3118344451" ref="A78:C91" totalsRowShown="0" headerRowDxfId="83" dataDxfId="82">
  <autoFilter ref="A78:C91" xr:uid="{E7B6364C-6CB7-4DCC-9EE0-9A6797D03E85}"/>
  <tableColumns count="3">
    <tableColumn id="1" xr3:uid="{CA67BF3B-AF67-40DE-BAD3-1F37D330A0E6}" name="Week 5 Results" dataDxfId="81"/>
    <tableColumn id="2" xr3:uid="{11F84270-41F2-424D-ADC8-1050079ED85E}" name="Race 1" dataDxfId="80"/>
    <tableColumn id="3" xr3:uid="{2A57F0A2-CBA3-4CD7-B907-ECFB4CFBB6BD}" name="Race 2" dataDxfId="79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C822761-1760-4332-BC68-CB348ADE85DE}" name="Table19" displayName="Table19" ref="A46:C59" totalsRowShown="0" headerRowDxfId="341" dataDxfId="340">
  <autoFilter ref="A46:C59" xr:uid="{BFA58EC9-3D29-4920-A476-4CCC77E929B0}"/>
  <tableColumns count="3">
    <tableColumn id="1" xr3:uid="{C998CA2A-78E1-441C-97C9-5A179B9268A9}" name="Week 3 Results" dataDxfId="339"/>
    <tableColumn id="2" xr3:uid="{C6B26E50-4A9A-4B38-9735-4C15EBCD5D36}" name="Race 1 " dataDxfId="338"/>
    <tableColumn id="3" xr3:uid="{5DBFEBB4-7817-42BB-924B-113FFA0E75B3}" name="Race 2" dataDxfId="337"/>
  </tableColumns>
  <tableStyleInfo name="TableStyleDark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CC6D368-A597-4ECD-8EA7-564A7FE94ABD}" name="Table3619384552" displayName="Table3619384552" ref="A94:C105" totalsRowShown="0" headerRowDxfId="78" dataDxfId="77">
  <autoFilter ref="A94:C105" xr:uid="{F3B92803-AEA8-43E3-BA80-89FF03C2399F}"/>
  <tableColumns count="3">
    <tableColumn id="1" xr3:uid="{4DF2618E-8329-40F2-8692-4D44A4C81302}" name="Week 6 Results" dataDxfId="76"/>
    <tableColumn id="2" xr3:uid="{22131223-9187-4BF8-98E9-986C619A1214}" name="Race 1" dataDxfId="75"/>
    <tableColumn id="3" xr3:uid="{FE331406-40F0-4D72-8198-0443200C27D8}" name="Race 2" dataDxfId="74"/>
  </tableColumns>
  <tableStyleInfo name="Table Style 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657CF94-7014-47B3-B977-658B29FCE749}" name="Table13482339" displayName="Table13482339" ref="A2:L16" headerRowDxfId="73" dataDxfId="72">
  <autoFilter ref="A2:L16" xr:uid="{1055BAB5-0DDD-4F77-B6E5-0054CC6CEC0C}"/>
  <sortState xmlns:xlrd2="http://schemas.microsoft.com/office/spreadsheetml/2017/richdata2" ref="A3:L16">
    <sortCondition descending="1" ref="L2:L16"/>
  </sortState>
  <tableColumns count="12">
    <tableColumn id="1" xr3:uid="{250399B3-DAE6-4C60-87BC-78D61F8B057C}" name="Name" totalsRowLabel="Total" dataDxfId="71"/>
    <tableColumn id="2" xr3:uid="{76CB4680-2EBA-4978-ACC8-D61968A8C83F}" name="1ST RACE" dataDxfId="70"/>
    <tableColumn id="3" xr3:uid="{1F465E44-56EE-4BAD-930E-C3084C0B67E4}" name="2ND RACE" dataDxfId="69"/>
    <tableColumn id="5" xr3:uid="{E5F71D78-FEAC-43B0-A3E9-498262B838EF}" name="AVERAGE" totalsRowFunction="count" dataDxfId="6">
      <calculatedColumnFormula>AVERAGE(Table13482339[[#This Row],[1ST RACE]:[2ND RACE]])</calculatedColumnFormula>
    </tableColumn>
    <tableColumn id="6" xr3:uid="{1246D6BC-EE70-4434-BD1C-DE588B513D95}" name="POINTS" dataDxfId="68"/>
    <tableColumn id="7" xr3:uid="{8B357AFA-8D77-4C39-8123-3AE471B3ECEA}" name="WEEK 1" dataDxfId="67"/>
    <tableColumn id="8" xr3:uid="{F99C3C0E-7548-4902-B37D-F02F8FA06535}" name="WEEK 2" dataDxfId="66"/>
    <tableColumn id="13" xr3:uid="{489C950A-87B0-48E5-83CA-66477FEA42D9}" name="WEEK 3" dataDxfId="65"/>
    <tableColumn id="9" xr3:uid="{2C5D0FD6-54A9-4E97-A3FA-5C4F1C3A4499}" name="WEEK 4" dataDxfId="64"/>
    <tableColumn id="10" xr3:uid="{220BDDAF-A9C2-4A85-B241-786579AD5830}" name="WEEK 5" dataDxfId="63"/>
    <tableColumn id="11" xr3:uid="{5185B2E8-47F9-4F6C-BC76-42E2D45A6514}" name="WEEK 6" dataDxfId="62"/>
    <tableColumn id="12" xr3:uid="{8D12FE5A-64EE-4F24-BE7A-DC1E6613C96F}" name="TOTAL POINTS" dataDxfId="5">
      <calculatedColumnFormula>SUM(Table13482339[[#This Row],[WEEK 1]:[WEEK 6]])</calculatedColumnFormula>
    </tableColumn>
  </tableColumns>
  <tableStyleInfo name="TableStyleDark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F2DF19D-375C-433C-806B-30795E38A691}" name="Table9112440" displayName="Table9112440" ref="A19:C26" totalsRowShown="0" headerRowDxfId="61" dataDxfId="60">
  <autoFilter ref="A19:C26" xr:uid="{5D824DFD-626F-42A2-A406-E19B5A4CA871}"/>
  <tableColumns count="3">
    <tableColumn id="1" xr3:uid="{B9E1ACFE-BF19-4121-B1A6-7AD3C3E60851}" name="Week 1 Results" dataDxfId="59"/>
    <tableColumn id="2" xr3:uid="{B25FB663-43C6-43DA-86DE-52B54A119048}" name="Race 1" dataDxfId="58"/>
    <tableColumn id="3" xr3:uid="{A50AB4A4-3D74-4A8D-9853-0CB2C204DF67}" name="Race 2" dataDxfId="57"/>
  </tableColumns>
  <tableStyleInfo name="TableStyleDark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7B63499-C9C9-424E-BD3D-A2EE341BB42B}" name="Table16122541" displayName="Table16122541" ref="A29:C43" totalsRowShown="0" headerRowDxfId="27" dataDxfId="26">
  <autoFilter ref="A29:C43" xr:uid="{ABEB4487-A60C-4BB2-8398-52689A5D7DDF}"/>
  <sortState xmlns:xlrd2="http://schemas.microsoft.com/office/spreadsheetml/2017/richdata2" ref="A30:D43">
    <sortCondition ref="D29:D43"/>
  </sortState>
  <tableColumns count="3">
    <tableColumn id="1" xr3:uid="{7F40C909-8701-4A98-BC05-7EDD02E60990}" name="Week 2 Results" dataDxfId="25"/>
    <tableColumn id="2" xr3:uid="{1F912F88-13C3-4DF5-A919-24FF65E05AB4}" name="Race 1" dataDxfId="24"/>
    <tableColumn id="3" xr3:uid="{ED91145E-DEEB-4C3D-A506-785E49AE05A6}" name="Race 2" dataDxfId="23"/>
  </tableColumns>
  <tableStyleInfo name="TableStyleDark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3CAE3D5-6098-45B5-900C-084BB6F9EEC1}" name="Table21132942" displayName="Table21132942" ref="A46:C60" totalsRowShown="0" headerRowDxfId="56" dataDxfId="55">
  <autoFilter ref="A46:C60" xr:uid="{DD58BEF5-844F-435B-81BD-051544C446F3}"/>
  <tableColumns count="3">
    <tableColumn id="1" xr3:uid="{24BBF4C7-CC3B-49F6-AFC5-4DCA7D0129AF}" name="Week 3 Results" dataDxfId="54"/>
    <tableColumn id="2" xr3:uid="{98972D84-8113-420C-BB20-1E65ABD2810E}" name="Race 1" dataDxfId="53"/>
    <tableColumn id="3" xr3:uid="{11170117-499F-4F39-9B13-8E07CF05DBCC}" name="Race 2" dataDxfId="52"/>
  </tableColumns>
  <tableStyleInfo name="TableStyleDark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43CF1F9-9C9A-4B68-8864-77FA31D624E8}" name="Table27143343" displayName="Table27143343" ref="A63:C77" totalsRowShown="0" headerRowDxfId="51" dataDxfId="50">
  <autoFilter ref="A63:C77" xr:uid="{18ED8368-22D9-4718-A46C-DF9E68F4F7B8}"/>
  <sortState xmlns:xlrd2="http://schemas.microsoft.com/office/spreadsheetml/2017/richdata2" ref="A64:D77">
    <sortCondition ref="D63:D77"/>
  </sortState>
  <tableColumns count="3">
    <tableColumn id="1" xr3:uid="{BD58DB56-9F35-4B55-B848-86C91297AF87}" name="Week 4 Results" dataDxfId="49"/>
    <tableColumn id="2" xr3:uid="{8CC9E4B3-5A6B-49F6-AD96-46127A4F7FA1}" name="Race 1" dataDxfId="48"/>
    <tableColumn id="3" xr3:uid="{37EA1FAD-CD8F-4A68-9345-BC35AE3CD1C9}" name="Race 2" dataDxfId="47"/>
  </tableColumns>
  <tableStyleInfo name="TableStyleDark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60F6A81-7888-4CE8-89F7-77B2DF9A4947}" name="Table31183444" displayName="Table31183444" ref="A80:C94" totalsRowShown="0" headerRowDxfId="46" dataDxfId="45">
  <autoFilter ref="A80:C94" xr:uid="{E7B6364C-6CB7-4DCC-9EE0-9A6797D03E85}"/>
  <tableColumns count="3">
    <tableColumn id="1" xr3:uid="{ABBE113B-EEB3-4B18-A2D5-9870DB6D3F6F}" name="Week 5 Results" dataDxfId="44"/>
    <tableColumn id="2" xr3:uid="{F594DFFE-4711-426F-8F8C-92AEC5359910}" name="Race 1" dataDxfId="43"/>
    <tableColumn id="3" xr3:uid="{FDACBF21-0DAC-4D45-A9FB-D25423199A45}" name="Race 2" dataDxfId="42"/>
  </tableColumns>
  <tableStyleInfo name="TableStyleDark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3B2C16E-2CCA-4FBD-B065-5CD1896FB6A5}" name="Table36193845" displayName="Table36193845" ref="A97:C108" totalsRowShown="0" headerRowDxfId="41" dataDxfId="40">
  <autoFilter ref="A97:C108" xr:uid="{F3B92803-AEA8-43E3-BA80-89FF03C2399F}"/>
  <tableColumns count="3">
    <tableColumn id="1" xr3:uid="{8FCA1267-A25C-41B8-BAE1-A6999D6F5202}" name="Week 6 Results" dataDxfId="39"/>
    <tableColumn id="2" xr3:uid="{5A868D67-0AD3-4D28-8EB4-0D3713674FEA}" name="Race 1" dataDxfId="38"/>
    <tableColumn id="3" xr3:uid="{B38E81FD-355D-4D6A-98B5-70EDE90873A9}" name="Race 2" dataDxfId="37"/>
  </tableColumns>
  <tableStyleInfo name="TableStyleDark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7D48C36-5F6E-4E48-937C-3A19157F7E71}" name="Table4" displayName="Table4" ref="A1:D113" totalsRowShown="0">
  <autoFilter ref="A1:D113" xr:uid="{A2427361-15D6-4266-85D3-CB751ABD3236}"/>
  <sortState xmlns:xlrd2="http://schemas.microsoft.com/office/spreadsheetml/2017/richdata2" ref="A2:D110">
    <sortCondition ref="D1:D110"/>
  </sortState>
  <tableColumns count="4">
    <tableColumn id="1" xr3:uid="{639BE86F-C38E-4F41-9C11-63F148A3A5B2}" name="Name" dataDxfId="36"/>
    <tableColumn id="2" xr3:uid="{0160390B-3EEF-4881-AC7A-4A68FF17593A}" name="Week 1 Average" dataDxfId="35"/>
    <tableColumn id="3" xr3:uid="{F536974E-55DF-4E4D-998D-7CA8D42A75DE}" name="Week 2 Average" dataDxfId="33"/>
    <tableColumn id="4" xr3:uid="{683C1DA9-751C-4DDA-964E-F2CF2976F4AC}" name="Total Average" dataDxfId="34">
      <calculatedColumnFormula>AVERAGE(Table4[[#This Row],[Week 1 Average]:[Week 2 Average]])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CAF44C-C95F-416F-B758-CCB4F4B6FFFD}" name="Table25" displayName="Table25" ref="A62:C75" totalsRowShown="0" headerRowDxfId="336" dataDxfId="335">
  <autoFilter ref="A62:C75" xr:uid="{0B766450-3DB8-4AF9-BE66-026F46B4CF02}"/>
  <sortState xmlns:xlrd2="http://schemas.microsoft.com/office/spreadsheetml/2017/richdata2" ref="A63:D75">
    <sortCondition ref="D62:D75"/>
  </sortState>
  <tableColumns count="3">
    <tableColumn id="1" xr3:uid="{CA2FF08E-2AB5-4B5C-8F7E-E8976F280740}" name="Week 4 Results" dataDxfId="334"/>
    <tableColumn id="2" xr3:uid="{81A55B76-3D27-470F-A017-B92EDE8801CD}" name="Race 1" dataDxfId="333"/>
    <tableColumn id="3" xr3:uid="{05F87734-CFA1-4D61-8B02-D1E33185BFF3}" name="Race 2" dataDxfId="332"/>
  </tableColumns>
  <tableStyleInfo name="TableStyleDark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3AC09C1-1CA8-4279-A7E0-BFE4895EFBD3}" name="Table29" displayName="Table29" ref="A78:C91" totalsRowShown="0" headerRowDxfId="331" dataDxfId="330">
  <autoFilter ref="A78:C91" xr:uid="{A5A424AA-63DC-432C-B925-0731D426DE4D}"/>
  <tableColumns count="3">
    <tableColumn id="1" xr3:uid="{65328EEF-493D-4B67-9C83-89C39C874C43}" name="Week 5 Results" dataDxfId="329"/>
    <tableColumn id="2" xr3:uid="{9074C74B-A33D-4975-B09B-E0B3C6B2EDD2}" name="Race 1" dataDxfId="328"/>
    <tableColumn id="3" xr3:uid="{70A66CBC-FB53-4B07-ADA5-254A79257094}" name="Race 2" dataDxfId="327"/>
  </tableColumns>
  <tableStyleInfo name="TableStyleDark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FE4BDC7-2F09-48CA-BC4A-CCB8D7652A57}" name="Table34" displayName="Table34" ref="A94:C106" totalsRowShown="0" headerRowDxfId="326" dataDxfId="325">
  <autoFilter ref="A94:C106" xr:uid="{954425F4-0B24-4138-AF82-4D998FD7AF63}"/>
  <tableColumns count="3">
    <tableColumn id="1" xr3:uid="{D91D92E3-4E2C-48B2-94B2-E845356F4E2E}" name="Week 6 Results" dataDxfId="324"/>
    <tableColumn id="2" xr3:uid="{661E1FCC-837A-47AC-8BA8-53A779C0E4A2}" name="Race 1" dataDxfId="323"/>
    <tableColumn id="3" xr3:uid="{35BC2F6B-0D41-4CDE-B85C-3BA36865FA18}" name="Race 2" dataDxfId="322"/>
  </tableColumns>
  <tableStyleInfo name="TableStyleDark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DA7658-B9D4-48AB-9DBB-B93BFD8AFCFA}" name="Table13" displayName="Table13" ref="A2:L16" headerRowDxfId="321" dataDxfId="320">
  <autoFilter ref="A2:L16" xr:uid="{1055BAB5-0DDD-4F77-B6E5-0054CC6CEC0C}"/>
  <sortState xmlns:xlrd2="http://schemas.microsoft.com/office/spreadsheetml/2017/richdata2" ref="A3:L16">
    <sortCondition descending="1" ref="L2:L16"/>
  </sortState>
  <tableColumns count="12">
    <tableColumn id="1" xr3:uid="{229BADBF-D9AA-41C9-AB6F-17A545F52EC2}" name="Name" totalsRowLabel="Total" dataDxfId="319"/>
    <tableColumn id="2" xr3:uid="{3F8EFBA1-BAB2-4869-986A-7A758DC0982A}" name="1ST RACE" dataDxfId="318"/>
    <tableColumn id="3" xr3:uid="{8831C0B8-431C-47CC-B865-D7424B2CD3DF}" name="2ND RACE" dataDxfId="317"/>
    <tableColumn id="5" xr3:uid="{D846EF23-141F-4958-8DA1-D53229142BFB}" name="AVERAGE" totalsRowFunction="count" dataDxfId="18">
      <calculatedColumnFormula>AVERAGE(Table13[[#This Row],[1ST RACE]:[2ND RACE]])</calculatedColumnFormula>
    </tableColumn>
    <tableColumn id="6" xr3:uid="{15683148-DE83-4F5F-B5DE-1D48715004EB}" name="POINTS" dataDxfId="316"/>
    <tableColumn id="7" xr3:uid="{F4C4E1CF-308C-4C71-ACE4-D6AA3506F214}" name="WEEK 1" dataDxfId="315"/>
    <tableColumn id="8" xr3:uid="{23F9E39E-2B24-4914-BBE0-FD0AADB11074}" name="WEEK 2" dataDxfId="314"/>
    <tableColumn id="13" xr3:uid="{6B47D5C0-3DA8-41C6-A5DD-CB3939DA1758}" name="WEEK 3" dataDxfId="313"/>
    <tableColumn id="9" xr3:uid="{652B424C-8FD7-4FD4-A18A-5C0B88C0C961}" name="WEEK 4" dataDxfId="312"/>
    <tableColumn id="10" xr3:uid="{B7AD4050-E85F-45F1-95EF-C240AFE1BC09}" name="WEEK 5" dataDxfId="311"/>
    <tableColumn id="11" xr3:uid="{B9CE5D73-6890-43F3-A58D-8CF67E558723}" name="WEEK 6" dataDxfId="310"/>
    <tableColumn id="12" xr3:uid="{9B868159-BD5E-46E0-98D6-1CF2D90C1E79}" name="TOTAL POINTS" dataDxfId="17">
      <calculatedColumnFormula>SUM(Table13[[#This Row],[WEEK 1]:[WEEK 6]])</calculatedColumnFormula>
    </tableColumn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9.xml"/><Relationship Id="rId3" Type="http://schemas.openxmlformats.org/officeDocument/2006/relationships/table" Target="../tables/table24.xml"/><Relationship Id="rId7" Type="http://schemas.openxmlformats.org/officeDocument/2006/relationships/table" Target="../tables/table28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7.xml"/><Relationship Id="rId5" Type="http://schemas.openxmlformats.org/officeDocument/2006/relationships/table" Target="../tables/table26.xml"/><Relationship Id="rId4" Type="http://schemas.openxmlformats.org/officeDocument/2006/relationships/table" Target="../tables/table2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6.xml"/><Relationship Id="rId3" Type="http://schemas.openxmlformats.org/officeDocument/2006/relationships/table" Target="../tables/table31.xml"/><Relationship Id="rId7" Type="http://schemas.openxmlformats.org/officeDocument/2006/relationships/table" Target="../tables/table35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34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3.xml"/><Relationship Id="rId3" Type="http://schemas.openxmlformats.org/officeDocument/2006/relationships/table" Target="../tables/table38.xml"/><Relationship Id="rId7" Type="http://schemas.openxmlformats.org/officeDocument/2006/relationships/table" Target="../tables/table42.xml"/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41.xml"/><Relationship Id="rId5" Type="http://schemas.openxmlformats.org/officeDocument/2006/relationships/table" Target="../tables/table40.xml"/><Relationship Id="rId4" Type="http://schemas.openxmlformats.org/officeDocument/2006/relationships/table" Target="../tables/table3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0.xml"/><Relationship Id="rId3" Type="http://schemas.openxmlformats.org/officeDocument/2006/relationships/table" Target="../tables/table45.xml"/><Relationship Id="rId7" Type="http://schemas.openxmlformats.org/officeDocument/2006/relationships/table" Target="../tables/table49.xml"/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48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7.xml"/><Relationship Id="rId3" Type="http://schemas.openxmlformats.org/officeDocument/2006/relationships/table" Target="../tables/table52.xml"/><Relationship Id="rId7" Type="http://schemas.openxmlformats.org/officeDocument/2006/relationships/table" Target="../tables/table56.xml"/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55.xml"/><Relationship Id="rId5" Type="http://schemas.openxmlformats.org/officeDocument/2006/relationships/table" Target="../tables/table54.xml"/><Relationship Id="rId4" Type="http://schemas.openxmlformats.org/officeDocument/2006/relationships/table" Target="../tables/table5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340D-350F-4578-AC69-626330C28206}">
  <dimension ref="A1:L116"/>
  <sheetViews>
    <sheetView tabSelected="1" zoomScaleNormal="100" workbookViewId="0">
      <selection activeCell="G19" sqref="G19"/>
    </sheetView>
  </sheetViews>
  <sheetFormatPr defaultColWidth="8.89453125" defaultRowHeight="14.4" x14ac:dyDescent="0.55000000000000004"/>
  <cols>
    <col min="1" max="1" width="22" bestFit="1" customWidth="1"/>
    <col min="2" max="2" width="15.3125" customWidth="1"/>
    <col min="3" max="3" width="16.68359375" bestFit="1" customWidth="1"/>
    <col min="4" max="4" width="17.41796875" style="7" customWidth="1"/>
    <col min="5" max="6" width="10.41796875" customWidth="1"/>
    <col min="7" max="7" width="21.41796875" style="19" bestFit="1" customWidth="1"/>
    <col min="8" max="8" width="16.41796875" bestFit="1" customWidth="1"/>
    <col min="9" max="9" width="14.41796875" bestFit="1" customWidth="1"/>
    <col min="10" max="10" width="14" bestFit="1" customWidth="1"/>
    <col min="11" max="11" width="10.41796875" style="7" customWidth="1"/>
  </cols>
  <sheetData>
    <row r="1" spans="1:12" x14ac:dyDescent="0.55000000000000004">
      <c r="A1" t="s">
        <v>0</v>
      </c>
      <c r="B1" t="s">
        <v>1</v>
      </c>
      <c r="C1" t="s">
        <v>2</v>
      </c>
      <c r="D1" s="7" t="s">
        <v>4</v>
      </c>
    </row>
    <row r="2" spans="1:12" x14ac:dyDescent="0.55000000000000004">
      <c r="A2" s="74" t="s">
        <v>82</v>
      </c>
      <c r="B2" s="74">
        <v>43.774999999999999</v>
      </c>
      <c r="C2" s="61">
        <v>43.716999999999999</v>
      </c>
      <c r="D2" s="61">
        <f>AVERAGE(Table5[[#This Row],[Race 1]:[Race 2]])</f>
        <v>43.745999999999995</v>
      </c>
      <c r="E2" s="13"/>
    </row>
    <row r="3" spans="1:12" x14ac:dyDescent="0.55000000000000004">
      <c r="A3" s="74" t="s">
        <v>77</v>
      </c>
      <c r="B3" s="74">
        <v>43.720999999999997</v>
      </c>
      <c r="C3" s="102">
        <v>43.542000000000002</v>
      </c>
      <c r="D3" s="61">
        <f>AVERAGE(Table5[[#This Row],[Race 1]:[Race 2]])</f>
        <v>43.631500000000003</v>
      </c>
      <c r="E3" s="13"/>
      <c r="J3" s="7"/>
    </row>
    <row r="4" spans="1:12" x14ac:dyDescent="0.55000000000000004">
      <c r="A4" s="74" t="s">
        <v>68</v>
      </c>
      <c r="B4" s="74">
        <v>44.366999999999997</v>
      </c>
      <c r="C4" s="102">
        <v>43.741999999999997</v>
      </c>
      <c r="D4" s="61">
        <f>AVERAGE(Table5[[#This Row],[Race 1]:[Race 2]])</f>
        <v>44.054499999999997</v>
      </c>
      <c r="E4" s="13"/>
      <c r="J4" s="7"/>
      <c r="L4" s="6"/>
    </row>
    <row r="5" spans="1:12" x14ac:dyDescent="0.55000000000000004">
      <c r="A5" s="74" t="s">
        <v>128</v>
      </c>
      <c r="B5" s="74">
        <v>44.465000000000003</v>
      </c>
      <c r="C5" s="61">
        <v>43.929000000000002</v>
      </c>
      <c r="D5" s="61">
        <f>AVERAGE(Table5[[#This Row],[Race 1]:[Race 2]])</f>
        <v>44.197000000000003</v>
      </c>
      <c r="E5" s="13"/>
      <c r="J5" s="7"/>
      <c r="L5" s="6"/>
    </row>
    <row r="6" spans="1:12" x14ac:dyDescent="0.55000000000000004">
      <c r="A6" s="74" t="s">
        <v>127</v>
      </c>
      <c r="B6" s="74">
        <v>44.411999999999999</v>
      </c>
      <c r="C6" s="61">
        <v>44.281999999999996</v>
      </c>
      <c r="D6" s="61">
        <f>AVERAGE(Table5[[#This Row],[Race 1]:[Race 2]])</f>
        <v>44.346999999999994</v>
      </c>
      <c r="J6" s="7"/>
      <c r="L6" s="6"/>
    </row>
    <row r="7" spans="1:12" x14ac:dyDescent="0.55000000000000004">
      <c r="A7" s="74" t="s">
        <v>143</v>
      </c>
      <c r="B7" s="74">
        <v>44.31</v>
      </c>
      <c r="C7" s="61">
        <v>44.302999999999997</v>
      </c>
      <c r="D7" s="61">
        <f>AVERAGE(Table5[[#This Row],[Race 1]:[Race 2]])</f>
        <v>44.3065</v>
      </c>
      <c r="E7" s="33" t="s">
        <v>169</v>
      </c>
      <c r="J7" s="7"/>
      <c r="L7" s="6"/>
    </row>
    <row r="8" spans="1:12" x14ac:dyDescent="0.55000000000000004">
      <c r="A8" s="74" t="s">
        <v>107</v>
      </c>
      <c r="B8" s="74"/>
      <c r="C8" s="61"/>
      <c r="D8" s="61" t="e">
        <f>AVERAGE(Table5[[#This Row],[Race 1]:[Race 2]])</f>
        <v>#DIV/0!</v>
      </c>
      <c r="E8" s="13"/>
      <c r="J8" s="7"/>
      <c r="L8" s="6"/>
    </row>
    <row r="9" spans="1:12" x14ac:dyDescent="0.55000000000000004">
      <c r="A9" s="74" t="s">
        <v>154</v>
      </c>
      <c r="B9" s="74">
        <v>45.323999999999998</v>
      </c>
      <c r="C9" s="61">
        <v>45.067</v>
      </c>
      <c r="D9" s="61">
        <f>AVERAGE(Table5[[#This Row],[Race 1]:[Race 2]])</f>
        <v>45.195499999999996</v>
      </c>
      <c r="J9" s="7"/>
      <c r="L9" s="6"/>
    </row>
    <row r="10" spans="1:12" x14ac:dyDescent="0.55000000000000004">
      <c r="A10" s="74" t="s">
        <v>109</v>
      </c>
      <c r="B10" s="74">
        <v>44.933</v>
      </c>
      <c r="C10" s="61">
        <v>44.305999999999997</v>
      </c>
      <c r="D10" s="61">
        <f>AVERAGE(Table5[[#This Row],[Race 1]:[Race 2]])</f>
        <v>44.619500000000002</v>
      </c>
      <c r="E10" s="13"/>
      <c r="J10" s="7"/>
      <c r="L10" s="6"/>
    </row>
    <row r="11" spans="1:12" x14ac:dyDescent="0.55000000000000004">
      <c r="A11" s="74" t="s">
        <v>133</v>
      </c>
      <c r="B11" s="74">
        <v>44.445</v>
      </c>
      <c r="C11" s="61">
        <v>44.037999999999997</v>
      </c>
      <c r="D11" s="61">
        <f>AVERAGE(Table5[[#This Row],[Race 1]:[Race 2]])</f>
        <v>44.241500000000002</v>
      </c>
      <c r="E11" s="13"/>
      <c r="J11" s="7"/>
      <c r="L11" s="6"/>
    </row>
    <row r="12" spans="1:12" x14ac:dyDescent="0.55000000000000004">
      <c r="A12" s="74" t="s">
        <v>105</v>
      </c>
      <c r="B12" s="74">
        <v>44.445</v>
      </c>
      <c r="C12" s="61">
        <v>43.911999999999999</v>
      </c>
      <c r="D12" s="61">
        <f>AVERAGE(Table5[[#This Row],[Race 1]:[Race 2]])</f>
        <v>44.1785</v>
      </c>
      <c r="E12" s="13"/>
      <c r="J12" s="7"/>
      <c r="L12" s="6"/>
    </row>
    <row r="13" spans="1:12" x14ac:dyDescent="0.55000000000000004">
      <c r="A13" s="74" t="s">
        <v>120</v>
      </c>
      <c r="B13" s="74">
        <v>45.738</v>
      </c>
      <c r="C13" s="61">
        <v>45.664999999999999</v>
      </c>
      <c r="D13" s="61">
        <f>AVERAGE(Table5[[#This Row],[Race 1]:[Race 2]])</f>
        <v>45.701499999999996</v>
      </c>
      <c r="E13" s="13"/>
      <c r="J13" s="7"/>
      <c r="L13" s="6"/>
    </row>
    <row r="14" spans="1:12" x14ac:dyDescent="0.55000000000000004">
      <c r="A14" s="74" t="s">
        <v>56</v>
      </c>
      <c r="B14" s="74">
        <v>45.021999999999998</v>
      </c>
      <c r="C14" s="61">
        <v>44.469000000000001</v>
      </c>
      <c r="D14" s="61">
        <f>AVERAGE(Table5[[#This Row],[Race 1]:[Race 2]])</f>
        <v>44.7455</v>
      </c>
      <c r="E14" s="13"/>
      <c r="J14" s="7"/>
      <c r="L14" s="6"/>
    </row>
    <row r="15" spans="1:12" x14ac:dyDescent="0.55000000000000004">
      <c r="A15" s="76" t="s">
        <v>61</v>
      </c>
      <c r="B15" s="76">
        <v>44.546999999999997</v>
      </c>
      <c r="C15" s="60">
        <v>43.866999999999997</v>
      </c>
      <c r="D15" s="60">
        <f>AVERAGE(Table5[[#This Row],[Race 1]:[Race 2]])</f>
        <v>44.206999999999994</v>
      </c>
      <c r="E15" s="13"/>
      <c r="J15" s="7"/>
      <c r="L15" s="6"/>
    </row>
    <row r="16" spans="1:12" x14ac:dyDescent="0.55000000000000004">
      <c r="A16" s="76" t="s">
        <v>84</v>
      </c>
      <c r="B16" s="76">
        <v>45.121000000000002</v>
      </c>
      <c r="C16" s="103">
        <v>44.485999999999997</v>
      </c>
      <c r="D16" s="60">
        <f>AVERAGE(Table5[[#This Row],[Race 1]:[Race 2]])</f>
        <v>44.8035</v>
      </c>
      <c r="E16" s="13"/>
      <c r="J16" s="7"/>
      <c r="L16" s="6"/>
    </row>
    <row r="17" spans="1:12" x14ac:dyDescent="0.55000000000000004">
      <c r="A17" s="76" t="s">
        <v>122</v>
      </c>
      <c r="B17" s="76">
        <v>44.366999999999997</v>
      </c>
      <c r="C17" s="60">
        <v>44.155999999999999</v>
      </c>
      <c r="D17" s="60">
        <f>AVERAGE(Table5[[#This Row],[Race 1]:[Race 2]])</f>
        <v>44.261499999999998</v>
      </c>
      <c r="E17" s="13"/>
      <c r="J17" s="7"/>
    </row>
    <row r="18" spans="1:12" x14ac:dyDescent="0.55000000000000004">
      <c r="A18" s="76" t="s">
        <v>47</v>
      </c>
      <c r="B18" s="76">
        <v>45.054000000000002</v>
      </c>
      <c r="C18" s="60">
        <v>44.542000000000002</v>
      </c>
      <c r="D18" s="60">
        <f>AVERAGE(Table5[[#This Row],[Race 1]:[Race 2]])</f>
        <v>44.798000000000002</v>
      </c>
      <c r="E18" s="13"/>
      <c r="J18" s="7"/>
    </row>
    <row r="19" spans="1:12" x14ac:dyDescent="0.55000000000000004">
      <c r="A19" s="76" t="s">
        <v>132</v>
      </c>
      <c r="B19" s="76">
        <v>45.295000000000002</v>
      </c>
      <c r="C19" s="60">
        <v>44.363</v>
      </c>
      <c r="D19" s="60">
        <f>AVERAGE(Table5[[#This Row],[Race 1]:[Race 2]])</f>
        <v>44.829000000000001</v>
      </c>
      <c r="J19" s="7"/>
      <c r="L19" s="6"/>
    </row>
    <row r="20" spans="1:12" x14ac:dyDescent="0.55000000000000004">
      <c r="A20" s="76" t="s">
        <v>135</v>
      </c>
      <c r="B20" s="76">
        <v>44.466000000000001</v>
      </c>
      <c r="C20" s="60">
        <v>44.314</v>
      </c>
      <c r="D20" s="60">
        <f>AVERAGE(Table5[[#This Row],[Race 1]:[Race 2]])</f>
        <v>44.39</v>
      </c>
      <c r="E20" s="13"/>
      <c r="J20" s="7"/>
      <c r="L20" s="6"/>
    </row>
    <row r="21" spans="1:12" x14ac:dyDescent="0.55000000000000004">
      <c r="A21" s="76" t="s">
        <v>110</v>
      </c>
      <c r="B21" s="76">
        <v>45.311</v>
      </c>
      <c r="C21" s="60">
        <v>44.692999999999998</v>
      </c>
      <c r="D21" s="60">
        <f>AVERAGE(Table5[[#This Row],[Race 1]:[Race 2]])</f>
        <v>45.001999999999995</v>
      </c>
      <c r="E21" s="34" t="s">
        <v>170</v>
      </c>
    </row>
    <row r="22" spans="1:12" x14ac:dyDescent="0.55000000000000004">
      <c r="A22" s="76" t="s">
        <v>55</v>
      </c>
      <c r="B22" s="76">
        <v>44.411999999999999</v>
      </c>
      <c r="C22" s="103">
        <v>44.246000000000002</v>
      </c>
      <c r="D22" s="60">
        <f>AVERAGE(Table5[[#This Row],[Race 1]:[Race 2]])</f>
        <v>44.329000000000001</v>
      </c>
      <c r="E22" s="13"/>
      <c r="J22" s="7"/>
      <c r="L22" s="6"/>
    </row>
    <row r="23" spans="1:12" x14ac:dyDescent="0.55000000000000004">
      <c r="A23" s="76" t="s">
        <v>117</v>
      </c>
      <c r="B23" s="76">
        <v>45.392000000000003</v>
      </c>
      <c r="C23" s="60">
        <v>45.148000000000003</v>
      </c>
      <c r="D23" s="60">
        <f>AVERAGE(Table5[[#This Row],[Race 1]:[Race 2]])</f>
        <v>45.27</v>
      </c>
      <c r="E23" s="13"/>
      <c r="J23" s="7"/>
      <c r="L23" s="6"/>
    </row>
    <row r="24" spans="1:12" x14ac:dyDescent="0.55000000000000004">
      <c r="A24" s="76" t="s">
        <v>111</v>
      </c>
      <c r="B24" s="76">
        <v>44.95</v>
      </c>
      <c r="C24" s="60">
        <v>44.741999999999997</v>
      </c>
      <c r="D24" s="60">
        <f>AVERAGE(Table5[[#This Row],[Race 1]:[Race 2]])</f>
        <v>44.846000000000004</v>
      </c>
      <c r="J24" s="7"/>
      <c r="L24" s="6"/>
    </row>
    <row r="25" spans="1:12" x14ac:dyDescent="0.55000000000000004">
      <c r="A25" s="76" t="s">
        <v>92</v>
      </c>
      <c r="B25" s="76">
        <v>44.668999999999997</v>
      </c>
      <c r="C25" s="83">
        <v>44.656999999999996</v>
      </c>
      <c r="D25" s="60">
        <f>AVERAGE(Table5[[#This Row],[Race 1]:[Race 2]])</f>
        <v>44.662999999999997</v>
      </c>
      <c r="E25" s="13"/>
      <c r="J25" s="7"/>
    </row>
    <row r="26" spans="1:12" x14ac:dyDescent="0.55000000000000004">
      <c r="A26" s="76" t="s">
        <v>101</v>
      </c>
      <c r="B26" s="76">
        <v>45.384</v>
      </c>
      <c r="C26" s="60">
        <v>44.579000000000001</v>
      </c>
      <c r="D26" s="60">
        <f>AVERAGE(Table5[[#This Row],[Race 1]:[Race 2]])</f>
        <v>44.981499999999997</v>
      </c>
      <c r="E26" s="13"/>
      <c r="J26" s="7"/>
      <c r="L26" s="6"/>
    </row>
    <row r="27" spans="1:12" x14ac:dyDescent="0.55000000000000004">
      <c r="A27" s="76" t="s">
        <v>99</v>
      </c>
      <c r="B27" s="76">
        <v>45.070999999999998</v>
      </c>
      <c r="C27" s="60">
        <v>44.076999999999998</v>
      </c>
      <c r="D27" s="60">
        <f>AVERAGE(Table5[[#This Row],[Race 1]:[Race 2]])</f>
        <v>44.573999999999998</v>
      </c>
      <c r="E27" s="13"/>
      <c r="J27" s="7"/>
    </row>
    <row r="28" spans="1:12" x14ac:dyDescent="0.55000000000000004">
      <c r="A28" s="76" t="s">
        <v>94</v>
      </c>
      <c r="B28" s="76">
        <v>45.354999999999997</v>
      </c>
      <c r="C28" s="60">
        <v>44.734000000000002</v>
      </c>
      <c r="D28" s="60">
        <f>AVERAGE(Table5[[#This Row],[Race 1]:[Race 2]])</f>
        <v>45.044499999999999</v>
      </c>
      <c r="E28" s="3"/>
      <c r="J28" s="7"/>
    </row>
    <row r="29" spans="1:12" x14ac:dyDescent="0.55000000000000004">
      <c r="A29" s="78" t="s">
        <v>113</v>
      </c>
      <c r="B29" s="78">
        <v>44.363999999999997</v>
      </c>
      <c r="C29" s="57">
        <v>44.027000000000001</v>
      </c>
      <c r="D29" s="57">
        <f>AVERAGE(Table5[[#This Row],[Race 1]:[Race 2]])</f>
        <v>44.195499999999996</v>
      </c>
      <c r="E29" s="3"/>
      <c r="J29" s="7"/>
    </row>
    <row r="30" spans="1:12" x14ac:dyDescent="0.55000000000000004">
      <c r="A30" s="78" t="s">
        <v>103</v>
      </c>
      <c r="B30" s="78">
        <v>44.823</v>
      </c>
      <c r="C30" s="57">
        <v>44.718000000000004</v>
      </c>
      <c r="D30" s="57">
        <f>AVERAGE(Table5[[#This Row],[Race 1]:[Race 2]])</f>
        <v>44.770499999999998</v>
      </c>
      <c r="E30" s="3"/>
      <c r="J30" s="7"/>
    </row>
    <row r="31" spans="1:12" x14ac:dyDescent="0.55000000000000004">
      <c r="A31" s="78" t="s">
        <v>51</v>
      </c>
      <c r="B31" s="78">
        <v>45.539000000000001</v>
      </c>
      <c r="C31" s="57">
        <v>45.103999999999999</v>
      </c>
      <c r="D31" s="57">
        <f>AVERAGE(Table5[[#This Row],[Race 1]:[Race 2]])</f>
        <v>45.3215</v>
      </c>
      <c r="J31" s="7"/>
    </row>
    <row r="32" spans="1:12" x14ac:dyDescent="0.55000000000000004">
      <c r="A32" s="78" t="s">
        <v>89</v>
      </c>
      <c r="B32" s="78">
        <v>45.286000000000001</v>
      </c>
      <c r="C32" s="104">
        <v>44.58</v>
      </c>
      <c r="D32" s="57">
        <f>AVERAGE(Table5[[#This Row],[Race 1]:[Race 2]])</f>
        <v>44.933</v>
      </c>
      <c r="E32" s="13"/>
      <c r="J32" s="7"/>
    </row>
    <row r="33" spans="1:10" x14ac:dyDescent="0.55000000000000004">
      <c r="A33" s="78" t="s">
        <v>58</v>
      </c>
      <c r="B33" s="78">
        <v>45.311</v>
      </c>
      <c r="C33" s="57">
        <v>44.968000000000004</v>
      </c>
      <c r="D33" s="57">
        <f>AVERAGE(Table5[[#This Row],[Race 1]:[Race 2]])</f>
        <v>45.139499999999998</v>
      </c>
      <c r="E33" s="13"/>
      <c r="J33" s="7"/>
    </row>
    <row r="34" spans="1:10" x14ac:dyDescent="0.55000000000000004">
      <c r="A34" s="78" t="s">
        <v>134</v>
      </c>
      <c r="B34" s="78">
        <v>44.575000000000003</v>
      </c>
      <c r="C34" s="57">
        <v>44.262</v>
      </c>
      <c r="D34" s="57">
        <f>AVERAGE(Table5[[#This Row],[Race 1]:[Race 2]])</f>
        <v>44.418500000000002</v>
      </c>
      <c r="E34" s="13"/>
      <c r="J34" s="7"/>
    </row>
    <row r="35" spans="1:10" x14ac:dyDescent="0.55000000000000004">
      <c r="A35" s="78" t="s">
        <v>119</v>
      </c>
      <c r="B35" s="78">
        <v>44.774000000000001</v>
      </c>
      <c r="C35" s="57">
        <v>44.335000000000001</v>
      </c>
      <c r="D35" s="57">
        <f>AVERAGE(Table5[[#This Row],[Race 1]:[Race 2]])</f>
        <v>44.554500000000004</v>
      </c>
      <c r="E35" s="13"/>
      <c r="J35" s="7"/>
    </row>
    <row r="36" spans="1:10" x14ac:dyDescent="0.55000000000000004">
      <c r="A36" s="78" t="s">
        <v>125</v>
      </c>
      <c r="B36" s="78">
        <v>45.567</v>
      </c>
      <c r="C36" s="57">
        <v>45.363999999999997</v>
      </c>
      <c r="D36" s="57">
        <f>AVERAGE(Table5[[#This Row],[Race 1]:[Race 2]])</f>
        <v>45.465499999999999</v>
      </c>
      <c r="E36" s="24" t="s">
        <v>171</v>
      </c>
      <c r="J36" s="7"/>
    </row>
    <row r="37" spans="1:10" x14ac:dyDescent="0.55000000000000004">
      <c r="A37" s="78" t="s">
        <v>118</v>
      </c>
      <c r="B37" s="78">
        <v>44.911999999999999</v>
      </c>
      <c r="C37" s="57">
        <v>44.734000000000002</v>
      </c>
      <c r="D37" s="57">
        <f>AVERAGE(Table5[[#This Row],[Race 1]:[Race 2]])</f>
        <v>44.823</v>
      </c>
      <c r="J37" s="7"/>
    </row>
    <row r="38" spans="1:10" x14ac:dyDescent="0.55000000000000004">
      <c r="A38" s="78" t="s">
        <v>140</v>
      </c>
      <c r="B38" s="78">
        <v>45.234000000000002</v>
      </c>
      <c r="C38" s="57">
        <v>45.192999999999998</v>
      </c>
      <c r="D38" s="57">
        <f>AVERAGE(Table5[[#This Row],[Race 1]:[Race 2]])</f>
        <v>45.213499999999996</v>
      </c>
      <c r="J38" s="7"/>
    </row>
    <row r="39" spans="1:10" x14ac:dyDescent="0.55000000000000004">
      <c r="A39" s="78" t="s">
        <v>52</v>
      </c>
      <c r="B39" s="78"/>
      <c r="C39" s="105"/>
      <c r="D39" s="57" t="e">
        <f>AVERAGE(Table5[[#This Row],[Race 1]:[Race 2]])</f>
        <v>#DIV/0!</v>
      </c>
      <c r="E39" s="13"/>
      <c r="J39" s="7"/>
    </row>
    <row r="40" spans="1:10" x14ac:dyDescent="0.55000000000000004">
      <c r="A40" s="78" t="s">
        <v>104</v>
      </c>
      <c r="B40" s="78">
        <v>46.168999999999997</v>
      </c>
      <c r="C40" s="57">
        <v>45.356000000000002</v>
      </c>
      <c r="D40" s="57">
        <f>AVERAGE(Table5[[#This Row],[Race 1]:[Race 2]])</f>
        <v>45.762500000000003</v>
      </c>
      <c r="E40" s="13"/>
      <c r="J40" s="7"/>
    </row>
    <row r="41" spans="1:10" x14ac:dyDescent="0.55000000000000004">
      <c r="A41" s="78" t="s">
        <v>146</v>
      </c>
      <c r="B41" s="78">
        <v>45.042999999999999</v>
      </c>
      <c r="C41" s="57">
        <v>44.575000000000003</v>
      </c>
      <c r="D41" s="57">
        <f>AVERAGE(Table5[[#This Row],[Race 1]:[Race 2]])</f>
        <v>44.808999999999997</v>
      </c>
      <c r="E41" s="13"/>
      <c r="J41" s="7"/>
    </row>
    <row r="42" spans="1:10" x14ac:dyDescent="0.55000000000000004">
      <c r="A42" s="78" t="s">
        <v>75</v>
      </c>
      <c r="B42" s="78">
        <v>45.408999999999999</v>
      </c>
      <c r="C42" s="106">
        <v>45.143999999999998</v>
      </c>
      <c r="D42" s="57">
        <f>AVERAGE(Table5[[#This Row],[Race 1]:[Race 2]])</f>
        <v>45.276499999999999</v>
      </c>
      <c r="E42" s="13"/>
      <c r="J42" s="7"/>
    </row>
    <row r="43" spans="1:10" x14ac:dyDescent="0.55000000000000004">
      <c r="A43" s="78" t="s">
        <v>88</v>
      </c>
      <c r="B43" s="78">
        <v>45.563000000000002</v>
      </c>
      <c r="C43" s="106">
        <v>45.36</v>
      </c>
      <c r="D43" s="57">
        <f>AVERAGE(Table5[[#This Row],[Race 1]:[Race 2]])</f>
        <v>45.461500000000001</v>
      </c>
      <c r="J43" s="7"/>
    </row>
    <row r="44" spans="1:10" x14ac:dyDescent="0.55000000000000004">
      <c r="A44" s="71" t="s">
        <v>76</v>
      </c>
      <c r="B44" s="71">
        <v>45.051000000000002</v>
      </c>
      <c r="C44" s="59">
        <v>44.851999999999997</v>
      </c>
      <c r="D44" s="59">
        <f>AVERAGE(Table5[[#This Row],[Race 1]:[Race 2]])</f>
        <v>44.951499999999996</v>
      </c>
      <c r="E44" s="13"/>
      <c r="J44" s="7"/>
    </row>
    <row r="45" spans="1:10" x14ac:dyDescent="0.55000000000000004">
      <c r="A45" s="71" t="s">
        <v>67</v>
      </c>
      <c r="B45" s="71">
        <v>44.871000000000002</v>
      </c>
      <c r="C45" s="107">
        <v>44.725000000000001</v>
      </c>
      <c r="D45" s="59">
        <f>AVERAGE(Table5[[#This Row],[Race 1]:[Race 2]])</f>
        <v>44.798000000000002</v>
      </c>
    </row>
    <row r="46" spans="1:10" x14ac:dyDescent="0.55000000000000004">
      <c r="A46" s="71" t="s">
        <v>87</v>
      </c>
      <c r="B46" s="71">
        <v>45.34</v>
      </c>
      <c r="C46" s="59">
        <v>44.957999999999998</v>
      </c>
      <c r="D46" s="59">
        <f>AVERAGE(Table5[[#This Row],[Race 1]:[Race 2]])</f>
        <v>45.149000000000001</v>
      </c>
      <c r="E46" s="13"/>
      <c r="J46" s="7"/>
    </row>
    <row r="47" spans="1:10" x14ac:dyDescent="0.55000000000000004">
      <c r="A47" s="71" t="s">
        <v>115</v>
      </c>
      <c r="B47" s="71">
        <v>45.331000000000003</v>
      </c>
      <c r="C47" s="59">
        <v>45.220999999999997</v>
      </c>
      <c r="D47" s="59">
        <f>AVERAGE(Table5[[#This Row],[Race 1]:[Race 2]])</f>
        <v>45.275999999999996</v>
      </c>
      <c r="E47" s="13"/>
      <c r="J47" s="7"/>
    </row>
    <row r="48" spans="1:10" x14ac:dyDescent="0.55000000000000004">
      <c r="A48" s="71" t="s">
        <v>46</v>
      </c>
      <c r="B48" s="71">
        <v>44.561999999999998</v>
      </c>
      <c r="C48" s="59">
        <v>44.295000000000002</v>
      </c>
      <c r="D48" s="59">
        <f>AVERAGE(Table5[[#This Row],[Race 1]:[Race 2]])</f>
        <v>44.4285</v>
      </c>
      <c r="E48" s="13"/>
      <c r="J48" s="7"/>
    </row>
    <row r="49" spans="1:10" x14ac:dyDescent="0.55000000000000004">
      <c r="A49" s="71" t="s">
        <v>80</v>
      </c>
      <c r="B49" s="71">
        <v>45.668999999999997</v>
      </c>
      <c r="C49" s="59">
        <v>44.948999999999998</v>
      </c>
      <c r="D49" s="59">
        <f>AVERAGE(Table5[[#This Row],[Race 1]:[Race 2]])</f>
        <v>45.308999999999997</v>
      </c>
      <c r="E49" s="13"/>
      <c r="J49" s="7"/>
    </row>
    <row r="50" spans="1:10" x14ac:dyDescent="0.55000000000000004">
      <c r="A50" s="71" t="s">
        <v>81</v>
      </c>
      <c r="B50" s="71">
        <v>44.466000000000001</v>
      </c>
      <c r="C50" s="107">
        <v>44.338999999999999</v>
      </c>
      <c r="D50" s="59">
        <f>AVERAGE(Table5[[#This Row],[Race 1]:[Race 2]])</f>
        <v>44.402500000000003</v>
      </c>
      <c r="E50" s="25" t="s">
        <v>172</v>
      </c>
      <c r="J50" s="7"/>
    </row>
    <row r="51" spans="1:10" x14ac:dyDescent="0.55000000000000004">
      <c r="A51" s="71" t="s">
        <v>155</v>
      </c>
      <c r="B51" s="71">
        <v>45.533999999999999</v>
      </c>
      <c r="C51" s="59">
        <v>44.933</v>
      </c>
      <c r="D51" s="59">
        <f>AVERAGE(Table5[[#This Row],[Race 1]:[Race 2]])</f>
        <v>45.233499999999999</v>
      </c>
      <c r="J51" s="7"/>
    </row>
    <row r="52" spans="1:10" x14ac:dyDescent="0.55000000000000004">
      <c r="A52" s="71" t="s">
        <v>66</v>
      </c>
      <c r="B52" s="71"/>
      <c r="C52" s="59"/>
      <c r="D52" s="59" t="e">
        <f>AVERAGE(Table5[[#This Row],[Race 1]:[Race 2]])</f>
        <v>#DIV/0!</v>
      </c>
      <c r="J52" s="7"/>
    </row>
    <row r="53" spans="1:10" x14ac:dyDescent="0.55000000000000004">
      <c r="A53" s="71" t="s">
        <v>150</v>
      </c>
      <c r="B53" s="71">
        <v>45.603999999999999</v>
      </c>
      <c r="C53" s="59">
        <v>45.152999999999999</v>
      </c>
      <c r="D53" s="59">
        <f>AVERAGE(Table5[[#This Row],[Race 1]:[Race 2]])</f>
        <v>45.378500000000003</v>
      </c>
      <c r="E53" s="13"/>
      <c r="J53" s="7"/>
    </row>
    <row r="54" spans="1:10" x14ac:dyDescent="0.55000000000000004">
      <c r="A54" s="71" t="s">
        <v>151</v>
      </c>
      <c r="B54" s="71">
        <v>45.262999999999998</v>
      </c>
      <c r="C54" s="59">
        <v>45.116</v>
      </c>
      <c r="D54" s="59">
        <f>AVERAGE(Table5[[#This Row],[Race 1]:[Race 2]])</f>
        <v>45.189499999999995</v>
      </c>
      <c r="E54" s="13"/>
      <c r="J54" s="7"/>
    </row>
    <row r="55" spans="1:10" x14ac:dyDescent="0.55000000000000004">
      <c r="A55" s="71" t="s">
        <v>98</v>
      </c>
      <c r="B55" s="71">
        <v>45.570999999999998</v>
      </c>
      <c r="C55" s="59">
        <v>45.234000000000002</v>
      </c>
      <c r="D55" s="59">
        <f>AVERAGE(Table5[[#This Row],[Race 1]:[Race 2]])</f>
        <v>45.402500000000003</v>
      </c>
      <c r="E55" s="13"/>
      <c r="J55" s="7"/>
    </row>
    <row r="56" spans="1:10" x14ac:dyDescent="0.55000000000000004">
      <c r="A56" s="71" t="s">
        <v>96</v>
      </c>
      <c r="B56" s="71">
        <v>46.534999999999997</v>
      </c>
      <c r="C56" s="107">
        <v>45.621000000000002</v>
      </c>
      <c r="D56" s="59">
        <f>AVERAGE(Table5[[#This Row],[Race 1]:[Race 2]])</f>
        <v>46.078000000000003</v>
      </c>
      <c r="E56" s="13"/>
      <c r="J56" s="7"/>
    </row>
    <row r="57" spans="1:10" x14ac:dyDescent="0.55000000000000004">
      <c r="A57" s="71" t="s">
        <v>97</v>
      </c>
      <c r="B57" s="71">
        <v>45.530999999999999</v>
      </c>
      <c r="C57" s="59">
        <v>45.31</v>
      </c>
      <c r="D57" s="59">
        <f>AVERAGE(Table5[[#This Row],[Race 1]:[Race 2]])</f>
        <v>45.420500000000004</v>
      </c>
      <c r="E57" s="13"/>
      <c r="J57" s="7"/>
    </row>
    <row r="58" spans="1:10" x14ac:dyDescent="0.55000000000000004">
      <c r="A58" s="80" t="s">
        <v>130</v>
      </c>
      <c r="B58" s="80">
        <v>47.307000000000002</v>
      </c>
      <c r="C58" s="58">
        <v>46.018000000000001</v>
      </c>
      <c r="D58" s="58">
        <f>AVERAGE(Table5[[#This Row],[Race 1]:[Race 2]])</f>
        <v>46.662500000000001</v>
      </c>
      <c r="E58" s="13"/>
      <c r="J58" s="7"/>
    </row>
    <row r="59" spans="1:10" x14ac:dyDescent="0.55000000000000004">
      <c r="A59" s="80" t="s">
        <v>138</v>
      </c>
      <c r="B59" s="80">
        <v>46.582999999999998</v>
      </c>
      <c r="C59" s="58">
        <v>45.469000000000001</v>
      </c>
      <c r="D59" s="58">
        <f>AVERAGE(Table5[[#This Row],[Race 1]:[Race 2]])</f>
        <v>46.025999999999996</v>
      </c>
      <c r="E59" s="13"/>
      <c r="J59" s="7"/>
    </row>
    <row r="60" spans="1:10" x14ac:dyDescent="0.55000000000000004">
      <c r="A60" s="80" t="s">
        <v>137</v>
      </c>
      <c r="B60" s="80">
        <v>45.718000000000004</v>
      </c>
      <c r="C60" s="58"/>
      <c r="D60" s="58">
        <f>AVERAGE(Table5[[#This Row],[Race 1]:[Race 2]])</f>
        <v>45.718000000000004</v>
      </c>
      <c r="E60" s="13"/>
      <c r="J60" s="7"/>
    </row>
    <row r="61" spans="1:10" x14ac:dyDescent="0.55000000000000004">
      <c r="A61" s="80" t="s">
        <v>90</v>
      </c>
      <c r="B61" s="80">
        <v>47.356000000000002</v>
      </c>
      <c r="C61" s="108">
        <v>45.453000000000003</v>
      </c>
      <c r="D61" s="58">
        <f>AVERAGE(Table5[[#This Row],[Race 1]:[Race 2]])</f>
        <v>46.404499999999999</v>
      </c>
      <c r="E61" s="3"/>
      <c r="J61" s="7"/>
    </row>
    <row r="62" spans="1:10" x14ac:dyDescent="0.55000000000000004">
      <c r="A62" s="80" t="s">
        <v>139</v>
      </c>
      <c r="B62" s="80">
        <v>46.62</v>
      </c>
      <c r="C62" s="58">
        <v>44.896000000000001</v>
      </c>
      <c r="D62" s="58">
        <f>AVERAGE(Table5[[#This Row],[Race 1]:[Race 2]])</f>
        <v>45.757999999999996</v>
      </c>
      <c r="J62" s="7"/>
    </row>
    <row r="63" spans="1:10" x14ac:dyDescent="0.55000000000000004">
      <c r="A63" s="80" t="s">
        <v>177</v>
      </c>
      <c r="B63" s="80">
        <v>47.591999999999999</v>
      </c>
      <c r="C63" s="58">
        <v>45.981000000000002</v>
      </c>
      <c r="D63" s="58">
        <f>AVERAGE(Table5[[#This Row],[Race 1]:[Race 2]])</f>
        <v>46.786500000000004</v>
      </c>
    </row>
    <row r="64" spans="1:10" x14ac:dyDescent="0.55000000000000004">
      <c r="A64" s="80" t="s">
        <v>126</v>
      </c>
      <c r="B64" s="80">
        <v>47.628</v>
      </c>
      <c r="C64" s="58">
        <v>46.481999999999999</v>
      </c>
      <c r="D64" s="58">
        <f>AVERAGE(Table5[[#This Row],[Race 1]:[Race 2]])</f>
        <v>47.055</v>
      </c>
    </row>
    <row r="65" spans="1:5" x14ac:dyDescent="0.55000000000000004">
      <c r="A65" s="80" t="s">
        <v>53</v>
      </c>
      <c r="B65" s="80">
        <v>46.595999999999997</v>
      </c>
      <c r="C65" s="58">
        <v>45.69</v>
      </c>
      <c r="D65" s="58">
        <f>AVERAGE(Table5[[#This Row],[Race 1]:[Race 2]])</f>
        <v>46.143000000000001</v>
      </c>
      <c r="E65" s="26" t="s">
        <v>173</v>
      </c>
    </row>
    <row r="66" spans="1:5" x14ac:dyDescent="0.55000000000000004">
      <c r="A66" s="80" t="s">
        <v>145</v>
      </c>
      <c r="B66" s="80">
        <v>46.530999999999999</v>
      </c>
      <c r="C66" s="58">
        <v>45.64</v>
      </c>
      <c r="D66" s="58">
        <f>AVERAGE(Table5[[#This Row],[Race 1]:[Race 2]])</f>
        <v>46.085499999999996</v>
      </c>
    </row>
    <row r="67" spans="1:5" x14ac:dyDescent="0.55000000000000004">
      <c r="A67" s="80" t="s">
        <v>60</v>
      </c>
      <c r="B67" s="80"/>
      <c r="C67" s="109"/>
      <c r="D67" s="58" t="e">
        <f>AVERAGE(Table5[[#This Row],[Race 1]:[Race 2]])</f>
        <v>#DIV/0!</v>
      </c>
    </row>
    <row r="68" spans="1:5" x14ac:dyDescent="0.55000000000000004">
      <c r="A68" s="80" t="s">
        <v>91</v>
      </c>
      <c r="B68" s="80">
        <v>46.238</v>
      </c>
      <c r="C68" s="108">
        <v>45.725999999999999</v>
      </c>
      <c r="D68" s="58">
        <f>AVERAGE(Table5[[#This Row],[Race 1]:[Race 2]])</f>
        <v>45.981999999999999</v>
      </c>
    </row>
    <row r="69" spans="1:5" x14ac:dyDescent="0.55000000000000004">
      <c r="A69" s="80" t="s">
        <v>70</v>
      </c>
      <c r="B69" s="80">
        <v>46.197000000000003</v>
      </c>
      <c r="C69" s="58">
        <v>45.448999999999998</v>
      </c>
      <c r="D69" s="58">
        <f>AVERAGE(Table5[[#This Row],[Race 1]:[Race 2]])</f>
        <v>45.823</v>
      </c>
    </row>
    <row r="70" spans="1:5" x14ac:dyDescent="0.55000000000000004">
      <c r="A70" s="80" t="s">
        <v>131</v>
      </c>
      <c r="B70" s="80">
        <v>46.969000000000001</v>
      </c>
      <c r="C70" s="58">
        <v>45.847999999999999</v>
      </c>
      <c r="D70" s="58">
        <f>AVERAGE(Table5[[#This Row],[Race 1]:[Race 2]])</f>
        <v>46.408500000000004</v>
      </c>
    </row>
    <row r="71" spans="1:5" x14ac:dyDescent="0.55000000000000004">
      <c r="A71" s="80" t="s">
        <v>153</v>
      </c>
      <c r="B71" s="80">
        <v>46.746000000000002</v>
      </c>
      <c r="C71" s="58">
        <v>45.636000000000003</v>
      </c>
      <c r="D71" s="58">
        <f>AVERAGE(Table5[[#This Row],[Race 1]:[Race 2]])</f>
        <v>46.191000000000003</v>
      </c>
    </row>
    <row r="72" spans="1:5" x14ac:dyDescent="0.55000000000000004">
      <c r="A72" s="80" t="s">
        <v>168</v>
      </c>
      <c r="B72" s="80"/>
      <c r="C72" s="58"/>
      <c r="D72" s="58" t="e">
        <f>AVERAGE(Table5[[#This Row],[Race 1]:[Race 2]])</f>
        <v>#DIV/0!</v>
      </c>
    </row>
    <row r="73" spans="1:5" x14ac:dyDescent="0.55000000000000004">
      <c r="A73" s="86" t="s">
        <v>64</v>
      </c>
      <c r="B73" s="86"/>
      <c r="C73" s="67"/>
      <c r="D73" s="67" t="e">
        <f>AVERAGE(Table5[[#This Row],[Race 1]:[Race 2]])</f>
        <v>#DIV/0!</v>
      </c>
    </row>
    <row r="74" spans="1:5" x14ac:dyDescent="0.55000000000000004">
      <c r="A74" s="86" t="s">
        <v>123</v>
      </c>
      <c r="B74" s="86">
        <v>46.938000000000002</v>
      </c>
      <c r="C74" s="67">
        <v>45.401000000000003</v>
      </c>
      <c r="D74" s="67">
        <f>AVERAGE(Table5[[#This Row],[Race 1]:[Race 2]])</f>
        <v>46.169499999999999</v>
      </c>
    </row>
    <row r="75" spans="1:5" x14ac:dyDescent="0.55000000000000004">
      <c r="A75" s="86" t="s">
        <v>144</v>
      </c>
      <c r="B75" s="86">
        <v>47.518999999999998</v>
      </c>
      <c r="C75" s="67">
        <v>46.863999999999997</v>
      </c>
      <c r="D75" s="67">
        <f>AVERAGE(Table5[[#This Row],[Race 1]:[Race 2]])</f>
        <v>47.191499999999998</v>
      </c>
    </row>
    <row r="76" spans="1:5" x14ac:dyDescent="0.55000000000000004">
      <c r="A76" s="86" t="s">
        <v>95</v>
      </c>
      <c r="B76" s="46"/>
      <c r="C76" s="110"/>
      <c r="D76" s="67" t="e">
        <f>AVERAGE(Table5[[#This Row],[Race 1]:[Race 2]])</f>
        <v>#DIV/0!</v>
      </c>
    </row>
    <row r="77" spans="1:5" x14ac:dyDescent="0.55000000000000004">
      <c r="A77" s="86" t="s">
        <v>72</v>
      </c>
      <c r="B77" s="86">
        <v>47.331000000000003</v>
      </c>
      <c r="C77" s="111">
        <v>46.173000000000002</v>
      </c>
      <c r="D77" s="67">
        <f>AVERAGE(Table5[[#This Row],[Race 1]:[Race 2]])</f>
        <v>46.752000000000002</v>
      </c>
    </row>
    <row r="78" spans="1:5" x14ac:dyDescent="0.55000000000000004">
      <c r="A78" s="86" t="s">
        <v>85</v>
      </c>
      <c r="B78" s="86">
        <v>46.246000000000002</v>
      </c>
      <c r="C78" s="110">
        <v>45.563000000000002</v>
      </c>
      <c r="D78" s="67">
        <f>AVERAGE(Table5[[#This Row],[Race 1]:[Race 2]])</f>
        <v>45.904499999999999</v>
      </c>
    </row>
    <row r="79" spans="1:5" x14ac:dyDescent="0.55000000000000004">
      <c r="A79" s="86" t="s">
        <v>100</v>
      </c>
      <c r="B79" s="86">
        <v>47.526000000000003</v>
      </c>
      <c r="C79" s="67">
        <v>46.091999999999999</v>
      </c>
      <c r="D79" s="67">
        <f>AVERAGE(Table5[[#This Row],[Race 1]:[Race 2]])</f>
        <v>46.808999999999997</v>
      </c>
      <c r="E79" s="46" t="s">
        <v>174</v>
      </c>
    </row>
    <row r="80" spans="1:5" x14ac:dyDescent="0.55000000000000004">
      <c r="A80" s="86" t="s">
        <v>74</v>
      </c>
      <c r="B80" s="86">
        <v>47.03</v>
      </c>
      <c r="C80" s="67">
        <v>45.994</v>
      </c>
      <c r="D80" s="67">
        <f>AVERAGE(Table5[[#This Row],[Race 1]:[Race 2]])</f>
        <v>46.512</v>
      </c>
    </row>
    <row r="81" spans="1:5" x14ac:dyDescent="0.55000000000000004">
      <c r="A81" s="86" t="s">
        <v>114</v>
      </c>
      <c r="B81" s="86">
        <v>45.965000000000003</v>
      </c>
      <c r="C81" s="67">
        <v>44.981000000000002</v>
      </c>
      <c r="D81" s="67">
        <f>AVERAGE(Table5[[#This Row],[Race 1]:[Race 2]])</f>
        <v>45.472999999999999</v>
      </c>
    </row>
    <row r="82" spans="1:5" x14ac:dyDescent="0.55000000000000004">
      <c r="A82" s="86" t="s">
        <v>112</v>
      </c>
      <c r="B82" s="86">
        <v>46.494</v>
      </c>
      <c r="C82" s="67">
        <v>45.689</v>
      </c>
      <c r="D82" s="67">
        <f>AVERAGE(Table5[[#This Row],[Race 1]:[Race 2]])</f>
        <v>46.091499999999996</v>
      </c>
    </row>
    <row r="83" spans="1:5" x14ac:dyDescent="0.55000000000000004">
      <c r="A83" s="86" t="s">
        <v>62</v>
      </c>
      <c r="B83" s="86">
        <v>47.274999999999999</v>
      </c>
      <c r="C83" s="110">
        <v>46.448999999999998</v>
      </c>
      <c r="D83" s="67">
        <f>AVERAGE(Table5[[#This Row],[Race 1]:[Race 2]])</f>
        <v>46.861999999999995</v>
      </c>
    </row>
    <row r="84" spans="1:5" x14ac:dyDescent="0.55000000000000004">
      <c r="A84" s="86" t="s">
        <v>108</v>
      </c>
      <c r="B84" s="86">
        <v>47.433999999999997</v>
      </c>
      <c r="C84" s="67">
        <v>46.344000000000001</v>
      </c>
      <c r="D84" s="67">
        <f>AVERAGE(Table5[[#This Row],[Race 1]:[Race 2]])</f>
        <v>46.888999999999996</v>
      </c>
    </row>
    <row r="85" spans="1:5" x14ac:dyDescent="0.55000000000000004">
      <c r="A85" s="86" t="s">
        <v>83</v>
      </c>
      <c r="B85" s="86">
        <v>46.664000000000001</v>
      </c>
      <c r="C85" s="67">
        <v>45.774000000000001</v>
      </c>
      <c r="D85" s="67">
        <f>AVERAGE(Table5[[#This Row],[Race 1]:[Race 2]])</f>
        <v>46.219000000000001</v>
      </c>
    </row>
    <row r="86" spans="1:5" x14ac:dyDescent="0.55000000000000004">
      <c r="A86" s="86" t="s">
        <v>116</v>
      </c>
      <c r="B86" s="86">
        <v>47.137</v>
      </c>
      <c r="C86" s="67">
        <v>45.823</v>
      </c>
      <c r="D86" s="67">
        <f>AVERAGE(Table5[[#This Row],[Race 1]:[Race 2]])</f>
        <v>46.480000000000004</v>
      </c>
    </row>
    <row r="87" spans="1:5" x14ac:dyDescent="0.55000000000000004">
      <c r="A87" s="70" t="s">
        <v>124</v>
      </c>
      <c r="B87" s="70">
        <v>47.774999999999999</v>
      </c>
      <c r="C87" s="63">
        <v>47.654000000000003</v>
      </c>
      <c r="D87" s="63">
        <f>AVERAGE(Table5[[#This Row],[Race 1]:[Race 2]])</f>
        <v>47.714500000000001</v>
      </c>
    </row>
    <row r="88" spans="1:5" x14ac:dyDescent="0.55000000000000004">
      <c r="A88" s="70" t="s">
        <v>93</v>
      </c>
      <c r="B88" s="70">
        <v>47.828000000000003</v>
      </c>
      <c r="C88" s="112">
        <v>47.69</v>
      </c>
      <c r="D88" s="63">
        <f>AVERAGE(Table5[[#This Row],[Race 1]:[Race 2]])</f>
        <v>47.759</v>
      </c>
    </row>
    <row r="89" spans="1:5" x14ac:dyDescent="0.55000000000000004">
      <c r="A89" s="85" t="s">
        <v>166</v>
      </c>
      <c r="B89" s="85">
        <v>46.920999999999999</v>
      </c>
      <c r="C89" s="63">
        <v>45.472000000000001</v>
      </c>
      <c r="D89" s="63">
        <f>AVERAGE(Table5[[#This Row],[Race 1]:[Race 2]])</f>
        <v>46.1965</v>
      </c>
    </row>
    <row r="90" spans="1:5" x14ac:dyDescent="0.55000000000000004">
      <c r="A90" s="70" t="s">
        <v>136</v>
      </c>
      <c r="B90" s="70">
        <v>50.564999999999998</v>
      </c>
      <c r="C90" s="63">
        <v>47.487000000000002</v>
      </c>
      <c r="D90" s="63">
        <f>AVERAGE(Table5[[#This Row],[Race 1]:[Race 2]])</f>
        <v>49.025999999999996</v>
      </c>
    </row>
    <row r="91" spans="1:5" x14ac:dyDescent="0.55000000000000004">
      <c r="A91" s="70" t="s">
        <v>152</v>
      </c>
      <c r="B91" s="70"/>
      <c r="C91" s="63"/>
      <c r="D91" s="63" t="e">
        <f>AVERAGE(Table5[[#This Row],[Race 1]:[Race 2]])</f>
        <v>#DIV/0!</v>
      </c>
    </row>
    <row r="92" spans="1:5" x14ac:dyDescent="0.55000000000000004">
      <c r="A92" s="85" t="s">
        <v>167</v>
      </c>
      <c r="B92" s="85">
        <v>46.286999999999999</v>
      </c>
      <c r="C92" s="63">
        <v>45.393000000000001</v>
      </c>
      <c r="D92" s="63">
        <f>AVERAGE(Table5[[#This Row],[Race 1]:[Race 2]])</f>
        <v>45.84</v>
      </c>
    </row>
    <row r="93" spans="1:5" x14ac:dyDescent="0.55000000000000004">
      <c r="A93" s="70" t="s">
        <v>63</v>
      </c>
      <c r="B93" s="85">
        <v>46.506999999999998</v>
      </c>
      <c r="C93" s="85">
        <v>45.307000000000002</v>
      </c>
      <c r="D93" s="63">
        <f>AVERAGE(Table5[[#This Row],[Race 1]:[Race 2]])</f>
        <v>45.906999999999996</v>
      </c>
      <c r="E93" s="45" t="s">
        <v>175</v>
      </c>
    </row>
    <row r="94" spans="1:5" x14ac:dyDescent="0.55000000000000004">
      <c r="A94" s="70" t="s">
        <v>121</v>
      </c>
      <c r="B94" s="70">
        <v>48.137999999999998</v>
      </c>
      <c r="C94" s="63">
        <v>46.901000000000003</v>
      </c>
      <c r="D94" s="63">
        <f>AVERAGE(Table5[[#This Row],[Race 1]:[Race 2]])</f>
        <v>47.519500000000001</v>
      </c>
    </row>
    <row r="95" spans="1:5" x14ac:dyDescent="0.55000000000000004">
      <c r="A95" s="70" t="s">
        <v>73</v>
      </c>
      <c r="B95" s="70"/>
      <c r="C95" s="112"/>
      <c r="D95" s="63" t="e">
        <f>AVERAGE(Table5[[#This Row],[Race 1]:[Race 2]])</f>
        <v>#DIV/0!</v>
      </c>
    </row>
    <row r="96" spans="1:5" x14ac:dyDescent="0.55000000000000004">
      <c r="A96" s="70" t="s">
        <v>142</v>
      </c>
      <c r="B96" s="70">
        <v>46.612000000000002</v>
      </c>
      <c r="C96" s="63">
        <v>45.469000000000001</v>
      </c>
      <c r="D96" s="63">
        <f>AVERAGE(Table5[[#This Row],[Race 1]:[Race 2]])</f>
        <v>46.040500000000002</v>
      </c>
    </row>
    <row r="97" spans="1:5" x14ac:dyDescent="0.55000000000000004">
      <c r="A97" s="70" t="s">
        <v>106</v>
      </c>
      <c r="B97" s="70">
        <v>49.121000000000002</v>
      </c>
      <c r="C97" s="63">
        <v>47.595999999999997</v>
      </c>
      <c r="D97" s="63">
        <f>AVERAGE(Table5[[#This Row],[Race 1]:[Race 2]])</f>
        <v>48.358499999999999</v>
      </c>
    </row>
    <row r="98" spans="1:5" x14ac:dyDescent="0.55000000000000004">
      <c r="A98" s="70" t="s">
        <v>71</v>
      </c>
      <c r="B98" s="70">
        <v>46.929000000000002</v>
      </c>
      <c r="C98" s="63">
        <v>46.155999999999999</v>
      </c>
      <c r="D98" s="63">
        <f>AVERAGE(Table5[[#This Row],[Race 1]:[Race 2]])</f>
        <v>46.542500000000004</v>
      </c>
    </row>
    <row r="99" spans="1:5" x14ac:dyDescent="0.55000000000000004">
      <c r="A99" s="70" t="s">
        <v>49</v>
      </c>
      <c r="B99" s="85">
        <v>46.966000000000001</v>
      </c>
      <c r="C99" s="85">
        <v>45.445</v>
      </c>
      <c r="D99" s="63">
        <f>AVERAGE(Table5[[#This Row],[Race 1]:[Race 2]])</f>
        <v>46.205500000000001</v>
      </c>
    </row>
    <row r="100" spans="1:5" x14ac:dyDescent="0.55000000000000004">
      <c r="A100" s="82" t="s">
        <v>129</v>
      </c>
      <c r="B100" s="82">
        <v>47.304000000000002</v>
      </c>
      <c r="C100" s="62">
        <v>47.192999999999998</v>
      </c>
      <c r="D100" s="62">
        <f>AVERAGE(Table5[[#This Row],[Race 1]:[Race 2]])</f>
        <v>47.2485</v>
      </c>
    </row>
    <row r="101" spans="1:5" x14ac:dyDescent="0.55000000000000004">
      <c r="A101" s="82" t="s">
        <v>78</v>
      </c>
      <c r="B101" s="82">
        <v>46.502000000000002</v>
      </c>
      <c r="C101" s="62">
        <v>46.326999999999998</v>
      </c>
      <c r="D101" s="62">
        <f>AVERAGE(Table5[[#This Row],[Race 1]:[Race 2]])</f>
        <v>46.414500000000004</v>
      </c>
    </row>
    <row r="102" spans="1:5" x14ac:dyDescent="0.55000000000000004">
      <c r="A102" s="82" t="s">
        <v>148</v>
      </c>
      <c r="B102" s="53">
        <v>48.185000000000002</v>
      </c>
      <c r="C102" s="53">
        <v>47.506999999999998</v>
      </c>
      <c r="D102" s="62">
        <f>AVERAGE(Table5[[#This Row],[Race 1]:[Race 2]])</f>
        <v>47.846000000000004</v>
      </c>
    </row>
    <row r="103" spans="1:5" x14ac:dyDescent="0.55000000000000004">
      <c r="A103" s="82" t="s">
        <v>141</v>
      </c>
      <c r="B103" s="82">
        <v>54.024999999999999</v>
      </c>
      <c r="C103" s="62">
        <v>53.02</v>
      </c>
      <c r="D103" s="62">
        <f>AVERAGE(Table5[[#This Row],[Race 1]:[Race 2]])</f>
        <v>53.522500000000001</v>
      </c>
    </row>
    <row r="104" spans="1:5" x14ac:dyDescent="0.55000000000000004">
      <c r="A104" s="82" t="s">
        <v>48</v>
      </c>
      <c r="B104" s="113"/>
      <c r="C104" s="113"/>
      <c r="D104" s="62" t="e">
        <f>AVERAGE(Table5[[#This Row],[Race 1]:[Race 2]])</f>
        <v>#DIV/0!</v>
      </c>
    </row>
    <row r="105" spans="1:5" x14ac:dyDescent="0.55000000000000004">
      <c r="A105" s="82" t="s">
        <v>57</v>
      </c>
      <c r="B105" s="113"/>
      <c r="C105" s="113"/>
      <c r="D105" s="62" t="e">
        <f>AVERAGE(Table5[[#This Row],[Race 1]:[Race 2]])</f>
        <v>#DIV/0!</v>
      </c>
    </row>
    <row r="106" spans="1:5" x14ac:dyDescent="0.55000000000000004">
      <c r="A106" s="82" t="s">
        <v>65</v>
      </c>
      <c r="B106" s="113"/>
      <c r="C106" s="113"/>
      <c r="D106" s="62" t="e">
        <f>AVERAGE(Table5[[#This Row],[Race 1]:[Race 2]])</f>
        <v>#DIV/0!</v>
      </c>
    </row>
    <row r="107" spans="1:5" x14ac:dyDescent="0.55000000000000004">
      <c r="A107" s="82" t="s">
        <v>79</v>
      </c>
      <c r="B107" s="113"/>
      <c r="C107" s="113"/>
      <c r="D107" s="62" t="e">
        <f>AVERAGE(Table5[[#This Row],[Race 1]:[Race 2]])</f>
        <v>#DIV/0!</v>
      </c>
    </row>
    <row r="108" spans="1:5" x14ac:dyDescent="0.55000000000000004">
      <c r="A108" s="82" t="s">
        <v>86</v>
      </c>
      <c r="B108" s="113"/>
      <c r="C108" s="113"/>
      <c r="D108" s="62" t="e">
        <f>AVERAGE(Table5[[#This Row],[Race 1]:[Race 2]])</f>
        <v>#DIV/0!</v>
      </c>
      <c r="E108" s="44" t="s">
        <v>176</v>
      </c>
    </row>
    <row r="109" spans="1:5" x14ac:dyDescent="0.55000000000000004">
      <c r="A109" s="82" t="s">
        <v>147</v>
      </c>
      <c r="B109" s="113"/>
      <c r="C109" s="113"/>
      <c r="D109" s="62" t="e">
        <f>AVERAGE(Table5[[#This Row],[Race 1]:[Race 2]])</f>
        <v>#DIV/0!</v>
      </c>
    </row>
    <row r="110" spans="1:5" x14ac:dyDescent="0.55000000000000004">
      <c r="A110" s="82" t="s">
        <v>54</v>
      </c>
      <c r="B110" s="113"/>
      <c r="C110" s="113"/>
      <c r="D110" s="62" t="e">
        <f>AVERAGE(Table5[[#This Row],[Race 1]:[Race 2]])</f>
        <v>#DIV/0!</v>
      </c>
    </row>
    <row r="111" spans="1:5" x14ac:dyDescent="0.55000000000000004">
      <c r="A111" s="82" t="s">
        <v>59</v>
      </c>
      <c r="B111" s="82"/>
      <c r="C111" s="114"/>
      <c r="D111" s="62" t="e">
        <f>AVERAGE(Table5[[#This Row],[Race 1]:[Race 2]])</f>
        <v>#DIV/0!</v>
      </c>
    </row>
    <row r="112" spans="1:5" x14ac:dyDescent="0.55000000000000004">
      <c r="A112" s="82" t="s">
        <v>149</v>
      </c>
      <c r="B112" s="82">
        <v>45.868000000000002</v>
      </c>
      <c r="C112" s="62">
        <v>45.396999999999998</v>
      </c>
      <c r="D112" s="62">
        <f>AVERAGE(Table5[[#This Row],[Race 1]:[Race 2]])</f>
        <v>45.6325</v>
      </c>
    </row>
    <row r="113" spans="1:10" x14ac:dyDescent="0.55000000000000004">
      <c r="A113" s="82" t="s">
        <v>156</v>
      </c>
      <c r="B113" s="53"/>
      <c r="C113" s="62"/>
      <c r="D113" s="62" t="e">
        <f>AVERAGE(Table5[[#This Row],[Race 1]:[Race 2]])</f>
        <v>#DIV/0!</v>
      </c>
    </row>
    <row r="116" spans="1:10" x14ac:dyDescent="0.55000000000000004">
      <c r="E116" s="13"/>
      <c r="J116" s="7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AF8A0-FDCA-44A1-BE25-9DE3C8435CA8}">
  <dimension ref="A1:G439"/>
  <sheetViews>
    <sheetView workbookViewId="0">
      <selection activeCell="I10" sqref="I10"/>
    </sheetView>
  </sheetViews>
  <sheetFormatPr defaultColWidth="8.89453125" defaultRowHeight="14.4" x14ac:dyDescent="0.55000000000000004"/>
  <cols>
    <col min="1" max="1" width="10.3125" bestFit="1" customWidth="1"/>
    <col min="2" max="2" width="8.1015625" bestFit="1" customWidth="1"/>
    <col min="3" max="3" width="7.68359375" bestFit="1" customWidth="1"/>
    <col min="4" max="4" width="6.9453125" bestFit="1" customWidth="1"/>
    <col min="5" max="5" width="7.68359375" bestFit="1" customWidth="1"/>
    <col min="6" max="6" width="7.68359375" style="2" bestFit="1" customWidth="1"/>
    <col min="7" max="7" width="6.9453125" bestFit="1" customWidth="1"/>
  </cols>
  <sheetData>
    <row r="1" spans="1:7" ht="15.6" x14ac:dyDescent="0.6">
      <c r="A1" s="29" t="s">
        <v>50</v>
      </c>
      <c r="B1" s="27" t="s">
        <v>44</v>
      </c>
      <c r="C1" s="27" t="s">
        <v>45</v>
      </c>
      <c r="D1" s="27" t="s">
        <v>44</v>
      </c>
      <c r="E1" s="27" t="s">
        <v>45</v>
      </c>
      <c r="F1" s="27" t="s">
        <v>44</v>
      </c>
      <c r="G1" s="27" t="s">
        <v>45</v>
      </c>
    </row>
    <row r="2" spans="1:7" x14ac:dyDescent="0.55000000000000004">
      <c r="A2" s="30"/>
      <c r="B2" s="3" t="s">
        <v>9</v>
      </c>
      <c r="C2" s="54" t="s">
        <v>10</v>
      </c>
      <c r="D2" s="54" t="s">
        <v>11</v>
      </c>
      <c r="E2" s="54" t="s">
        <v>12</v>
      </c>
      <c r="F2" s="54" t="s">
        <v>13</v>
      </c>
      <c r="G2" s="18" t="s">
        <v>14</v>
      </c>
    </row>
    <row r="3" spans="1:7" x14ac:dyDescent="0.55000000000000004">
      <c r="A3" s="31">
        <v>0.25</v>
      </c>
      <c r="B3" s="3" t="s">
        <v>25</v>
      </c>
      <c r="C3" s="55" t="s">
        <v>37</v>
      </c>
      <c r="D3" s="55" t="s">
        <v>43</v>
      </c>
      <c r="E3" s="55" t="s">
        <v>26</v>
      </c>
      <c r="F3" s="55" t="s">
        <v>43</v>
      </c>
      <c r="G3" s="23" t="s">
        <v>26</v>
      </c>
    </row>
    <row r="4" spans="1:7" x14ac:dyDescent="0.55000000000000004">
      <c r="A4" s="31">
        <v>0.25694444444444448</v>
      </c>
      <c r="B4" s="3" t="s">
        <v>25</v>
      </c>
      <c r="C4" s="55" t="s">
        <v>38</v>
      </c>
      <c r="D4" s="55" t="s">
        <v>163</v>
      </c>
      <c r="E4" s="55" t="s">
        <v>27</v>
      </c>
      <c r="F4" s="55" t="s">
        <v>163</v>
      </c>
      <c r="G4" s="23" t="s">
        <v>27</v>
      </c>
    </row>
    <row r="5" spans="1:7" x14ac:dyDescent="0.55000000000000004">
      <c r="A5" s="31">
        <v>0.2638888888888889</v>
      </c>
      <c r="B5" s="3" t="s">
        <v>25</v>
      </c>
      <c r="C5" s="55" t="s">
        <v>39</v>
      </c>
      <c r="D5" s="55" t="s">
        <v>164</v>
      </c>
      <c r="E5" s="55" t="s">
        <v>28</v>
      </c>
      <c r="F5" s="55" t="s">
        <v>164</v>
      </c>
      <c r="G5" s="23" t="s">
        <v>28</v>
      </c>
    </row>
    <row r="6" spans="1:7" x14ac:dyDescent="0.55000000000000004">
      <c r="A6" s="31">
        <v>0.27083333333333298</v>
      </c>
      <c r="B6" s="3" t="s">
        <v>25</v>
      </c>
      <c r="C6" s="55" t="s">
        <v>40</v>
      </c>
      <c r="D6" s="55" t="s">
        <v>165</v>
      </c>
      <c r="E6" s="55" t="s">
        <v>42</v>
      </c>
      <c r="F6" s="55" t="s">
        <v>165</v>
      </c>
      <c r="G6" s="23" t="s">
        <v>42</v>
      </c>
    </row>
    <row r="7" spans="1:7" x14ac:dyDescent="0.55000000000000004">
      <c r="A7" s="31">
        <v>0.27777777777777801</v>
      </c>
      <c r="B7" s="3" t="s">
        <v>25</v>
      </c>
      <c r="C7" s="55" t="s">
        <v>37</v>
      </c>
      <c r="D7" s="55" t="s">
        <v>43</v>
      </c>
      <c r="E7" s="55" t="s">
        <v>26</v>
      </c>
      <c r="F7" s="55" t="s">
        <v>43</v>
      </c>
      <c r="G7" s="23" t="s">
        <v>26</v>
      </c>
    </row>
    <row r="8" spans="1:7" x14ac:dyDescent="0.55000000000000004">
      <c r="A8" s="31">
        <v>0.28472222222222199</v>
      </c>
      <c r="B8" s="3" t="s">
        <v>25</v>
      </c>
      <c r="C8" s="55" t="s">
        <v>38</v>
      </c>
      <c r="D8" s="55" t="s">
        <v>163</v>
      </c>
      <c r="E8" s="55" t="s">
        <v>27</v>
      </c>
      <c r="F8" s="55" t="s">
        <v>163</v>
      </c>
      <c r="G8" s="23" t="s">
        <v>27</v>
      </c>
    </row>
    <row r="9" spans="1:7" x14ac:dyDescent="0.55000000000000004">
      <c r="A9" s="31">
        <v>0.29166666666666702</v>
      </c>
      <c r="B9" s="3" t="s">
        <v>25</v>
      </c>
      <c r="C9" s="55" t="s">
        <v>39</v>
      </c>
      <c r="D9" s="55" t="s">
        <v>164</v>
      </c>
      <c r="E9" s="55" t="s">
        <v>28</v>
      </c>
      <c r="F9" s="55" t="s">
        <v>164</v>
      </c>
      <c r="G9" s="23" t="s">
        <v>28</v>
      </c>
    </row>
    <row r="10" spans="1:7" x14ac:dyDescent="0.55000000000000004">
      <c r="A10" s="31">
        <v>0.29861111111111099</v>
      </c>
      <c r="B10" s="3" t="s">
        <v>25</v>
      </c>
      <c r="C10" s="55" t="s">
        <v>40</v>
      </c>
      <c r="D10" s="55" t="s">
        <v>165</v>
      </c>
      <c r="E10" s="55" t="s">
        <v>42</v>
      </c>
      <c r="F10" s="55" t="s">
        <v>165</v>
      </c>
      <c r="G10" s="23" t="s">
        <v>42</v>
      </c>
    </row>
    <row r="11" spans="1:7" x14ac:dyDescent="0.55000000000000004">
      <c r="A11" s="31">
        <v>0.30555555555555602</v>
      </c>
      <c r="B11" s="3" t="s">
        <v>25</v>
      </c>
      <c r="C11" s="55"/>
      <c r="D11" s="55"/>
      <c r="E11" s="55"/>
      <c r="F11" s="55"/>
      <c r="G11" s="23"/>
    </row>
    <row r="12" spans="1:7" x14ac:dyDescent="0.55000000000000004">
      <c r="A12" s="31">
        <v>0.312499999999999</v>
      </c>
      <c r="B12" s="3" t="s">
        <v>25</v>
      </c>
      <c r="C12" s="55"/>
      <c r="D12" s="55"/>
      <c r="E12" s="55"/>
      <c r="F12" s="55"/>
      <c r="G12" s="23"/>
    </row>
    <row r="13" spans="1:7" x14ac:dyDescent="0.55000000000000004">
      <c r="A13" s="31">
        <v>0.31944444444444298</v>
      </c>
      <c r="B13" s="3" t="s">
        <v>25</v>
      </c>
      <c r="C13" s="55" t="s">
        <v>41</v>
      </c>
      <c r="D13" s="55" t="s">
        <v>26</v>
      </c>
      <c r="E13" s="55" t="s">
        <v>43</v>
      </c>
      <c r="F13" s="55" t="s">
        <v>26</v>
      </c>
      <c r="G13" s="23" t="s">
        <v>43</v>
      </c>
    </row>
    <row r="14" spans="1:7" x14ac:dyDescent="0.55000000000000004">
      <c r="A14" s="31">
        <v>0.32638888888888701</v>
      </c>
      <c r="B14" s="3" t="s">
        <v>25</v>
      </c>
      <c r="C14" s="56" t="s">
        <v>160</v>
      </c>
      <c r="D14" s="55" t="s">
        <v>27</v>
      </c>
      <c r="E14" s="55" t="s">
        <v>163</v>
      </c>
      <c r="F14" s="55" t="s">
        <v>27</v>
      </c>
      <c r="G14" s="23" t="s">
        <v>163</v>
      </c>
    </row>
    <row r="15" spans="1:7" x14ac:dyDescent="0.55000000000000004">
      <c r="A15" s="31">
        <v>0.33333333333333098</v>
      </c>
      <c r="B15" s="3" t="s">
        <v>25</v>
      </c>
      <c r="C15" s="56" t="s">
        <v>161</v>
      </c>
      <c r="D15" s="55" t="s">
        <v>28</v>
      </c>
      <c r="E15" s="55" t="s">
        <v>164</v>
      </c>
      <c r="F15" s="55" t="s">
        <v>28</v>
      </c>
      <c r="G15" s="23" t="s">
        <v>164</v>
      </c>
    </row>
    <row r="16" spans="1:7" x14ac:dyDescent="0.55000000000000004">
      <c r="A16" s="31">
        <v>0.34027777777777501</v>
      </c>
      <c r="B16" s="3" t="s">
        <v>25</v>
      </c>
      <c r="C16" s="56" t="s">
        <v>162</v>
      </c>
      <c r="D16" s="55" t="s">
        <v>42</v>
      </c>
      <c r="E16" s="55" t="s">
        <v>165</v>
      </c>
      <c r="F16" s="55" t="s">
        <v>42</v>
      </c>
      <c r="G16" s="23" t="s">
        <v>165</v>
      </c>
    </row>
    <row r="17" spans="1:7" x14ac:dyDescent="0.55000000000000004">
      <c r="A17" s="31">
        <v>0.34722222222221899</v>
      </c>
      <c r="B17" s="3" t="s">
        <v>25</v>
      </c>
      <c r="C17" s="56" t="s">
        <v>41</v>
      </c>
      <c r="D17" s="55" t="s">
        <v>26</v>
      </c>
      <c r="E17" s="55" t="s">
        <v>43</v>
      </c>
      <c r="F17" s="55" t="s">
        <v>26</v>
      </c>
      <c r="G17" s="23" t="s">
        <v>43</v>
      </c>
    </row>
    <row r="18" spans="1:7" x14ac:dyDescent="0.55000000000000004">
      <c r="A18" s="31">
        <v>0.35416666666666302</v>
      </c>
      <c r="B18" s="3" t="s">
        <v>25</v>
      </c>
      <c r="C18" s="56" t="s">
        <v>160</v>
      </c>
      <c r="D18" s="55" t="s">
        <v>27</v>
      </c>
      <c r="E18" s="55" t="s">
        <v>163</v>
      </c>
      <c r="F18" s="55" t="s">
        <v>27</v>
      </c>
      <c r="G18" s="23" t="s">
        <v>163</v>
      </c>
    </row>
    <row r="19" spans="1:7" x14ac:dyDescent="0.55000000000000004">
      <c r="A19" s="31">
        <v>0.361111111111107</v>
      </c>
      <c r="B19" s="3" t="s">
        <v>25</v>
      </c>
      <c r="C19" s="56" t="s">
        <v>161</v>
      </c>
      <c r="D19" s="55" t="s">
        <v>28</v>
      </c>
      <c r="E19" s="55" t="s">
        <v>164</v>
      </c>
      <c r="F19" s="55" t="s">
        <v>28</v>
      </c>
      <c r="G19" s="23" t="s">
        <v>164</v>
      </c>
    </row>
    <row r="20" spans="1:7" x14ac:dyDescent="0.55000000000000004">
      <c r="A20" s="31">
        <v>0.36805555555555097</v>
      </c>
      <c r="B20" s="3" t="s">
        <v>25</v>
      </c>
      <c r="C20" s="56" t="s">
        <v>162</v>
      </c>
      <c r="D20" s="55" t="s">
        <v>42</v>
      </c>
      <c r="E20" s="55" t="s">
        <v>165</v>
      </c>
      <c r="F20" s="55" t="s">
        <v>42</v>
      </c>
      <c r="G20" s="23" t="s">
        <v>165</v>
      </c>
    </row>
    <row r="21" spans="1:7" x14ac:dyDescent="0.55000000000000004">
      <c r="A21" s="32"/>
      <c r="B21" s="3"/>
      <c r="C21" s="20"/>
      <c r="D21" s="17"/>
      <c r="E21" s="17"/>
      <c r="F21" s="17"/>
      <c r="G21" s="17"/>
    </row>
    <row r="22" spans="1:7" x14ac:dyDescent="0.55000000000000004">
      <c r="A22" s="4"/>
      <c r="B22" s="3"/>
      <c r="C22" s="20"/>
      <c r="D22" s="17"/>
      <c r="E22" s="17"/>
      <c r="F22" s="17"/>
      <c r="G22" s="17"/>
    </row>
    <row r="23" spans="1:7" x14ac:dyDescent="0.55000000000000004">
      <c r="F23"/>
    </row>
    <row r="24" spans="1:7" x14ac:dyDescent="0.55000000000000004">
      <c r="F24"/>
    </row>
    <row r="25" spans="1:7" x14ac:dyDescent="0.55000000000000004">
      <c r="F25"/>
    </row>
    <row r="26" spans="1:7" x14ac:dyDescent="0.55000000000000004">
      <c r="F26"/>
    </row>
    <row r="27" spans="1:7" x14ac:dyDescent="0.55000000000000004">
      <c r="F27"/>
    </row>
    <row r="28" spans="1:7" x14ac:dyDescent="0.55000000000000004">
      <c r="F28"/>
    </row>
    <row r="29" spans="1:7" x14ac:dyDescent="0.55000000000000004">
      <c r="F29"/>
    </row>
    <row r="30" spans="1:7" x14ac:dyDescent="0.55000000000000004">
      <c r="F30"/>
    </row>
    <row r="31" spans="1:7" x14ac:dyDescent="0.55000000000000004">
      <c r="F31"/>
    </row>
    <row r="32" spans="1:7" x14ac:dyDescent="0.55000000000000004">
      <c r="F32"/>
    </row>
    <row r="33" spans="6:6" x14ac:dyDescent="0.55000000000000004">
      <c r="F33"/>
    </row>
    <row r="34" spans="6:6" x14ac:dyDescent="0.55000000000000004">
      <c r="F34"/>
    </row>
    <row r="35" spans="6:6" x14ac:dyDescent="0.55000000000000004">
      <c r="F35"/>
    </row>
    <row r="36" spans="6:6" x14ac:dyDescent="0.55000000000000004">
      <c r="F36"/>
    </row>
    <row r="37" spans="6:6" x14ac:dyDescent="0.55000000000000004">
      <c r="F37"/>
    </row>
    <row r="38" spans="6:6" x14ac:dyDescent="0.55000000000000004">
      <c r="F38"/>
    </row>
    <row r="39" spans="6:6" x14ac:dyDescent="0.55000000000000004">
      <c r="F39"/>
    </row>
    <row r="40" spans="6:6" x14ac:dyDescent="0.55000000000000004">
      <c r="F40"/>
    </row>
    <row r="41" spans="6:6" x14ac:dyDescent="0.55000000000000004">
      <c r="F41"/>
    </row>
    <row r="42" spans="6:6" x14ac:dyDescent="0.55000000000000004">
      <c r="F42"/>
    </row>
    <row r="43" spans="6:6" x14ac:dyDescent="0.55000000000000004">
      <c r="F43"/>
    </row>
    <row r="44" spans="6:6" x14ac:dyDescent="0.55000000000000004">
      <c r="F44"/>
    </row>
    <row r="45" spans="6:6" x14ac:dyDescent="0.55000000000000004">
      <c r="F45"/>
    </row>
    <row r="46" spans="6:6" x14ac:dyDescent="0.55000000000000004">
      <c r="F46"/>
    </row>
    <row r="47" spans="6:6" x14ac:dyDescent="0.55000000000000004">
      <c r="F47"/>
    </row>
    <row r="48" spans="6:6" x14ac:dyDescent="0.55000000000000004">
      <c r="F48"/>
    </row>
    <row r="49" spans="6:6" x14ac:dyDescent="0.55000000000000004">
      <c r="F49"/>
    </row>
    <row r="50" spans="6:6" x14ac:dyDescent="0.55000000000000004">
      <c r="F50"/>
    </row>
    <row r="51" spans="6:6" x14ac:dyDescent="0.55000000000000004">
      <c r="F51"/>
    </row>
    <row r="52" spans="6:6" x14ac:dyDescent="0.55000000000000004">
      <c r="F52"/>
    </row>
    <row r="53" spans="6:6" x14ac:dyDescent="0.55000000000000004">
      <c r="F53"/>
    </row>
    <row r="54" spans="6:6" x14ac:dyDescent="0.55000000000000004">
      <c r="F54"/>
    </row>
    <row r="55" spans="6:6" x14ac:dyDescent="0.55000000000000004">
      <c r="F55"/>
    </row>
    <row r="56" spans="6:6" x14ac:dyDescent="0.55000000000000004">
      <c r="F56"/>
    </row>
    <row r="57" spans="6:6" x14ac:dyDescent="0.55000000000000004">
      <c r="F57"/>
    </row>
    <row r="58" spans="6:6" x14ac:dyDescent="0.55000000000000004">
      <c r="F58"/>
    </row>
    <row r="59" spans="6:6" x14ac:dyDescent="0.55000000000000004">
      <c r="F59"/>
    </row>
    <row r="60" spans="6:6" x14ac:dyDescent="0.55000000000000004">
      <c r="F60"/>
    </row>
    <row r="61" spans="6:6" x14ac:dyDescent="0.55000000000000004">
      <c r="F61"/>
    </row>
    <row r="62" spans="6:6" x14ac:dyDescent="0.55000000000000004">
      <c r="F62"/>
    </row>
    <row r="63" spans="6:6" x14ac:dyDescent="0.55000000000000004">
      <c r="F63"/>
    </row>
    <row r="64" spans="6:6" x14ac:dyDescent="0.55000000000000004">
      <c r="F64"/>
    </row>
    <row r="65" spans="6:6" x14ac:dyDescent="0.55000000000000004">
      <c r="F65"/>
    </row>
    <row r="66" spans="6:6" x14ac:dyDescent="0.55000000000000004">
      <c r="F66"/>
    </row>
    <row r="67" spans="6:6" x14ac:dyDescent="0.55000000000000004">
      <c r="F67"/>
    </row>
    <row r="68" spans="6:6" x14ac:dyDescent="0.55000000000000004">
      <c r="F68"/>
    </row>
    <row r="69" spans="6:6" x14ac:dyDescent="0.55000000000000004">
      <c r="F69"/>
    </row>
    <row r="70" spans="6:6" x14ac:dyDescent="0.55000000000000004">
      <c r="F70"/>
    </row>
    <row r="71" spans="6:6" x14ac:dyDescent="0.55000000000000004">
      <c r="F71"/>
    </row>
    <row r="72" spans="6:6" x14ac:dyDescent="0.55000000000000004">
      <c r="F72"/>
    </row>
    <row r="73" spans="6:6" x14ac:dyDescent="0.55000000000000004">
      <c r="F73"/>
    </row>
    <row r="74" spans="6:6" x14ac:dyDescent="0.55000000000000004">
      <c r="F74"/>
    </row>
    <row r="75" spans="6:6" x14ac:dyDescent="0.55000000000000004">
      <c r="F75"/>
    </row>
    <row r="76" spans="6:6" x14ac:dyDescent="0.55000000000000004">
      <c r="F76"/>
    </row>
    <row r="77" spans="6:6" x14ac:dyDescent="0.55000000000000004">
      <c r="F77"/>
    </row>
    <row r="78" spans="6:6" x14ac:dyDescent="0.55000000000000004">
      <c r="F78"/>
    </row>
    <row r="79" spans="6:6" x14ac:dyDescent="0.55000000000000004">
      <c r="F79"/>
    </row>
    <row r="80" spans="6:6" x14ac:dyDescent="0.55000000000000004">
      <c r="F80"/>
    </row>
    <row r="81" spans="6:6" x14ac:dyDescent="0.55000000000000004">
      <c r="F81"/>
    </row>
    <row r="82" spans="6:6" x14ac:dyDescent="0.55000000000000004">
      <c r="F82"/>
    </row>
    <row r="83" spans="6:6" x14ac:dyDescent="0.55000000000000004">
      <c r="F83"/>
    </row>
    <row r="84" spans="6:6" x14ac:dyDescent="0.55000000000000004">
      <c r="F84"/>
    </row>
    <row r="85" spans="6:6" x14ac:dyDescent="0.55000000000000004">
      <c r="F85"/>
    </row>
    <row r="86" spans="6:6" x14ac:dyDescent="0.55000000000000004">
      <c r="F86"/>
    </row>
    <row r="87" spans="6:6" x14ac:dyDescent="0.55000000000000004">
      <c r="F87"/>
    </row>
    <row r="88" spans="6:6" x14ac:dyDescent="0.55000000000000004">
      <c r="F88"/>
    </row>
    <row r="89" spans="6:6" x14ac:dyDescent="0.55000000000000004">
      <c r="F89"/>
    </row>
    <row r="90" spans="6:6" x14ac:dyDescent="0.55000000000000004">
      <c r="F90"/>
    </row>
    <row r="91" spans="6:6" x14ac:dyDescent="0.55000000000000004">
      <c r="F91"/>
    </row>
    <row r="92" spans="6:6" x14ac:dyDescent="0.55000000000000004">
      <c r="F92"/>
    </row>
    <row r="93" spans="6:6" x14ac:dyDescent="0.55000000000000004">
      <c r="F93"/>
    </row>
    <row r="94" spans="6:6" x14ac:dyDescent="0.55000000000000004">
      <c r="F94"/>
    </row>
    <row r="95" spans="6:6" x14ac:dyDescent="0.55000000000000004">
      <c r="F95"/>
    </row>
    <row r="96" spans="6:6" x14ac:dyDescent="0.55000000000000004">
      <c r="F96"/>
    </row>
    <row r="97" spans="6:6" x14ac:dyDescent="0.55000000000000004">
      <c r="F97"/>
    </row>
    <row r="98" spans="6:6" x14ac:dyDescent="0.55000000000000004">
      <c r="F98"/>
    </row>
    <row r="99" spans="6:6" x14ac:dyDescent="0.55000000000000004">
      <c r="F99"/>
    </row>
    <row r="100" spans="6:6" x14ac:dyDescent="0.55000000000000004">
      <c r="F100"/>
    </row>
    <row r="101" spans="6:6" x14ac:dyDescent="0.55000000000000004">
      <c r="F101"/>
    </row>
    <row r="102" spans="6:6" x14ac:dyDescent="0.55000000000000004">
      <c r="F102"/>
    </row>
    <row r="103" spans="6:6" x14ac:dyDescent="0.55000000000000004">
      <c r="F103"/>
    </row>
    <row r="104" spans="6:6" x14ac:dyDescent="0.55000000000000004">
      <c r="F104"/>
    </row>
    <row r="105" spans="6:6" x14ac:dyDescent="0.55000000000000004">
      <c r="F105"/>
    </row>
    <row r="106" spans="6:6" x14ac:dyDescent="0.55000000000000004">
      <c r="F106"/>
    </row>
    <row r="107" spans="6:6" x14ac:dyDescent="0.55000000000000004">
      <c r="F107"/>
    </row>
    <row r="108" spans="6:6" x14ac:dyDescent="0.55000000000000004">
      <c r="F108"/>
    </row>
    <row r="109" spans="6:6" x14ac:dyDescent="0.55000000000000004">
      <c r="F109"/>
    </row>
    <row r="110" spans="6:6" x14ac:dyDescent="0.55000000000000004">
      <c r="F110"/>
    </row>
    <row r="111" spans="6:6" x14ac:dyDescent="0.55000000000000004">
      <c r="F111"/>
    </row>
    <row r="112" spans="6:6" x14ac:dyDescent="0.55000000000000004">
      <c r="F112"/>
    </row>
    <row r="113" spans="6:6" x14ac:dyDescent="0.55000000000000004">
      <c r="F113"/>
    </row>
    <row r="114" spans="6:6" x14ac:dyDescent="0.55000000000000004">
      <c r="F114"/>
    </row>
    <row r="115" spans="6:6" x14ac:dyDescent="0.55000000000000004">
      <c r="F115"/>
    </row>
    <row r="116" spans="6:6" x14ac:dyDescent="0.55000000000000004">
      <c r="F116"/>
    </row>
    <row r="117" spans="6:6" x14ac:dyDescent="0.55000000000000004">
      <c r="F117"/>
    </row>
    <row r="118" spans="6:6" x14ac:dyDescent="0.55000000000000004">
      <c r="F118"/>
    </row>
    <row r="119" spans="6:6" x14ac:dyDescent="0.55000000000000004">
      <c r="F119"/>
    </row>
    <row r="120" spans="6:6" x14ac:dyDescent="0.55000000000000004">
      <c r="F120"/>
    </row>
    <row r="121" spans="6:6" x14ac:dyDescent="0.55000000000000004">
      <c r="F121"/>
    </row>
    <row r="122" spans="6:6" x14ac:dyDescent="0.55000000000000004">
      <c r="F122"/>
    </row>
    <row r="123" spans="6:6" x14ac:dyDescent="0.55000000000000004">
      <c r="F123"/>
    </row>
    <row r="124" spans="6:6" x14ac:dyDescent="0.55000000000000004">
      <c r="F124"/>
    </row>
    <row r="125" spans="6:6" x14ac:dyDescent="0.55000000000000004">
      <c r="F125"/>
    </row>
    <row r="126" spans="6:6" x14ac:dyDescent="0.55000000000000004">
      <c r="F126"/>
    </row>
    <row r="127" spans="6:6" x14ac:dyDescent="0.55000000000000004">
      <c r="F127"/>
    </row>
    <row r="128" spans="6:6" x14ac:dyDescent="0.55000000000000004">
      <c r="F128"/>
    </row>
    <row r="129" spans="6:6" x14ac:dyDescent="0.55000000000000004">
      <c r="F129"/>
    </row>
    <row r="130" spans="6:6" x14ac:dyDescent="0.55000000000000004">
      <c r="F130"/>
    </row>
    <row r="131" spans="6:6" x14ac:dyDescent="0.55000000000000004">
      <c r="F131"/>
    </row>
    <row r="132" spans="6:6" x14ac:dyDescent="0.55000000000000004">
      <c r="F132"/>
    </row>
    <row r="133" spans="6:6" x14ac:dyDescent="0.55000000000000004">
      <c r="F133"/>
    </row>
    <row r="134" spans="6:6" x14ac:dyDescent="0.55000000000000004">
      <c r="F134"/>
    </row>
    <row r="135" spans="6:6" x14ac:dyDescent="0.55000000000000004">
      <c r="F135"/>
    </row>
    <row r="136" spans="6:6" x14ac:dyDescent="0.55000000000000004">
      <c r="F136"/>
    </row>
    <row r="137" spans="6:6" x14ac:dyDescent="0.55000000000000004">
      <c r="F137"/>
    </row>
    <row r="138" spans="6:6" x14ac:dyDescent="0.55000000000000004">
      <c r="F138"/>
    </row>
    <row r="139" spans="6:6" x14ac:dyDescent="0.55000000000000004">
      <c r="F139"/>
    </row>
    <row r="140" spans="6:6" x14ac:dyDescent="0.55000000000000004">
      <c r="F140"/>
    </row>
    <row r="141" spans="6:6" x14ac:dyDescent="0.55000000000000004">
      <c r="F141"/>
    </row>
    <row r="142" spans="6:6" x14ac:dyDescent="0.55000000000000004">
      <c r="F142"/>
    </row>
    <row r="143" spans="6:6" x14ac:dyDescent="0.55000000000000004">
      <c r="F143"/>
    </row>
    <row r="144" spans="6:6" x14ac:dyDescent="0.55000000000000004">
      <c r="F144"/>
    </row>
    <row r="145" spans="6:6" x14ac:dyDescent="0.55000000000000004">
      <c r="F145"/>
    </row>
    <row r="146" spans="6:6" x14ac:dyDescent="0.55000000000000004">
      <c r="F146"/>
    </row>
    <row r="147" spans="6:6" x14ac:dyDescent="0.55000000000000004">
      <c r="F147"/>
    </row>
    <row r="148" spans="6:6" x14ac:dyDescent="0.55000000000000004">
      <c r="F148"/>
    </row>
    <row r="149" spans="6:6" x14ac:dyDescent="0.55000000000000004">
      <c r="F149"/>
    </row>
    <row r="150" spans="6:6" x14ac:dyDescent="0.55000000000000004">
      <c r="F150"/>
    </row>
    <row r="151" spans="6:6" x14ac:dyDescent="0.55000000000000004">
      <c r="F151"/>
    </row>
    <row r="152" spans="6:6" x14ac:dyDescent="0.55000000000000004">
      <c r="F152"/>
    </row>
    <row r="153" spans="6:6" x14ac:dyDescent="0.55000000000000004">
      <c r="F153"/>
    </row>
    <row r="154" spans="6:6" x14ac:dyDescent="0.55000000000000004">
      <c r="F154"/>
    </row>
    <row r="155" spans="6:6" x14ac:dyDescent="0.55000000000000004">
      <c r="F155"/>
    </row>
    <row r="156" spans="6:6" x14ac:dyDescent="0.55000000000000004">
      <c r="F156"/>
    </row>
    <row r="157" spans="6:6" x14ac:dyDescent="0.55000000000000004">
      <c r="F157"/>
    </row>
    <row r="158" spans="6:6" x14ac:dyDescent="0.55000000000000004">
      <c r="F158"/>
    </row>
    <row r="159" spans="6:6" x14ac:dyDescent="0.55000000000000004">
      <c r="F159"/>
    </row>
    <row r="160" spans="6:6" x14ac:dyDescent="0.55000000000000004">
      <c r="F160"/>
    </row>
    <row r="161" spans="6:6" x14ac:dyDescent="0.55000000000000004">
      <c r="F161"/>
    </row>
    <row r="162" spans="6:6" x14ac:dyDescent="0.55000000000000004">
      <c r="F162"/>
    </row>
    <row r="163" spans="6:6" x14ac:dyDescent="0.55000000000000004">
      <c r="F163"/>
    </row>
    <row r="164" spans="6:6" x14ac:dyDescent="0.55000000000000004">
      <c r="F164"/>
    </row>
    <row r="165" spans="6:6" x14ac:dyDescent="0.55000000000000004">
      <c r="F165"/>
    </row>
    <row r="166" spans="6:6" x14ac:dyDescent="0.55000000000000004">
      <c r="F166"/>
    </row>
    <row r="167" spans="6:6" x14ac:dyDescent="0.55000000000000004">
      <c r="F167"/>
    </row>
    <row r="168" spans="6:6" x14ac:dyDescent="0.55000000000000004">
      <c r="F168"/>
    </row>
    <row r="169" spans="6:6" x14ac:dyDescent="0.55000000000000004">
      <c r="F169"/>
    </row>
    <row r="170" spans="6:6" x14ac:dyDescent="0.55000000000000004">
      <c r="F170"/>
    </row>
    <row r="171" spans="6:6" x14ac:dyDescent="0.55000000000000004">
      <c r="F171"/>
    </row>
    <row r="172" spans="6:6" x14ac:dyDescent="0.55000000000000004">
      <c r="F172"/>
    </row>
    <row r="173" spans="6:6" x14ac:dyDescent="0.55000000000000004">
      <c r="F173"/>
    </row>
    <row r="174" spans="6:6" x14ac:dyDescent="0.55000000000000004">
      <c r="F174"/>
    </row>
    <row r="175" spans="6:6" x14ac:dyDescent="0.55000000000000004">
      <c r="F175"/>
    </row>
    <row r="176" spans="6:6" x14ac:dyDescent="0.55000000000000004">
      <c r="F176"/>
    </row>
    <row r="177" spans="6:6" x14ac:dyDescent="0.55000000000000004">
      <c r="F177"/>
    </row>
    <row r="178" spans="6:6" x14ac:dyDescent="0.55000000000000004">
      <c r="F178"/>
    </row>
    <row r="179" spans="6:6" x14ac:dyDescent="0.55000000000000004">
      <c r="F179"/>
    </row>
    <row r="180" spans="6:6" x14ac:dyDescent="0.55000000000000004">
      <c r="F180"/>
    </row>
    <row r="181" spans="6:6" x14ac:dyDescent="0.55000000000000004">
      <c r="F181"/>
    </row>
    <row r="182" spans="6:6" x14ac:dyDescent="0.55000000000000004">
      <c r="F182"/>
    </row>
    <row r="183" spans="6:6" x14ac:dyDescent="0.55000000000000004">
      <c r="F183"/>
    </row>
    <row r="184" spans="6:6" x14ac:dyDescent="0.55000000000000004">
      <c r="F184"/>
    </row>
    <row r="185" spans="6:6" x14ac:dyDescent="0.55000000000000004">
      <c r="F185"/>
    </row>
    <row r="186" spans="6:6" x14ac:dyDescent="0.55000000000000004">
      <c r="F186"/>
    </row>
    <row r="187" spans="6:6" x14ac:dyDescent="0.55000000000000004">
      <c r="F187"/>
    </row>
    <row r="188" spans="6:6" x14ac:dyDescent="0.55000000000000004">
      <c r="F188"/>
    </row>
    <row r="189" spans="6:6" x14ac:dyDescent="0.55000000000000004">
      <c r="F189"/>
    </row>
    <row r="190" spans="6:6" x14ac:dyDescent="0.55000000000000004">
      <c r="F190"/>
    </row>
    <row r="191" spans="6:6" x14ac:dyDescent="0.55000000000000004">
      <c r="F191"/>
    </row>
    <row r="192" spans="6:6" x14ac:dyDescent="0.55000000000000004">
      <c r="F192"/>
    </row>
    <row r="193" spans="6:6" x14ac:dyDescent="0.55000000000000004">
      <c r="F193"/>
    </row>
    <row r="194" spans="6:6" x14ac:dyDescent="0.55000000000000004">
      <c r="F194"/>
    </row>
    <row r="195" spans="6:6" x14ac:dyDescent="0.55000000000000004">
      <c r="F195"/>
    </row>
    <row r="196" spans="6:6" x14ac:dyDescent="0.55000000000000004">
      <c r="F196"/>
    </row>
    <row r="197" spans="6:6" x14ac:dyDescent="0.55000000000000004">
      <c r="F197"/>
    </row>
    <row r="198" spans="6:6" x14ac:dyDescent="0.55000000000000004">
      <c r="F198"/>
    </row>
    <row r="199" spans="6:6" x14ac:dyDescent="0.55000000000000004">
      <c r="F199"/>
    </row>
    <row r="200" spans="6:6" x14ac:dyDescent="0.55000000000000004">
      <c r="F200"/>
    </row>
    <row r="201" spans="6:6" x14ac:dyDescent="0.55000000000000004">
      <c r="F201"/>
    </row>
    <row r="202" spans="6:6" x14ac:dyDescent="0.55000000000000004">
      <c r="F202"/>
    </row>
    <row r="203" spans="6:6" x14ac:dyDescent="0.55000000000000004">
      <c r="F203"/>
    </row>
    <row r="204" spans="6:6" x14ac:dyDescent="0.55000000000000004">
      <c r="F204"/>
    </row>
    <row r="205" spans="6:6" x14ac:dyDescent="0.55000000000000004">
      <c r="F205"/>
    </row>
    <row r="206" spans="6:6" x14ac:dyDescent="0.55000000000000004">
      <c r="F206"/>
    </row>
    <row r="207" spans="6:6" x14ac:dyDescent="0.55000000000000004">
      <c r="F207"/>
    </row>
    <row r="208" spans="6:6" x14ac:dyDescent="0.55000000000000004">
      <c r="F208"/>
    </row>
    <row r="209" spans="6:6" x14ac:dyDescent="0.55000000000000004">
      <c r="F209"/>
    </row>
    <row r="210" spans="6:6" x14ac:dyDescent="0.55000000000000004">
      <c r="F210"/>
    </row>
    <row r="211" spans="6:6" x14ac:dyDescent="0.55000000000000004">
      <c r="F211"/>
    </row>
    <row r="212" spans="6:6" x14ac:dyDescent="0.55000000000000004">
      <c r="F212"/>
    </row>
    <row r="213" spans="6:6" x14ac:dyDescent="0.55000000000000004">
      <c r="F213"/>
    </row>
    <row r="214" spans="6:6" x14ac:dyDescent="0.55000000000000004">
      <c r="F214"/>
    </row>
    <row r="215" spans="6:6" x14ac:dyDescent="0.55000000000000004">
      <c r="F215"/>
    </row>
    <row r="216" spans="6:6" x14ac:dyDescent="0.55000000000000004">
      <c r="F216"/>
    </row>
    <row r="217" spans="6:6" x14ac:dyDescent="0.55000000000000004">
      <c r="F217"/>
    </row>
    <row r="218" spans="6:6" x14ac:dyDescent="0.55000000000000004">
      <c r="F218"/>
    </row>
    <row r="219" spans="6:6" x14ac:dyDescent="0.55000000000000004">
      <c r="F219"/>
    </row>
    <row r="220" spans="6:6" x14ac:dyDescent="0.55000000000000004">
      <c r="F220"/>
    </row>
    <row r="221" spans="6:6" x14ac:dyDescent="0.55000000000000004">
      <c r="F221"/>
    </row>
    <row r="222" spans="6:6" x14ac:dyDescent="0.55000000000000004">
      <c r="F222"/>
    </row>
    <row r="223" spans="6:6" x14ac:dyDescent="0.55000000000000004">
      <c r="F223"/>
    </row>
    <row r="224" spans="6:6" x14ac:dyDescent="0.55000000000000004">
      <c r="F224"/>
    </row>
    <row r="225" spans="6:6" x14ac:dyDescent="0.55000000000000004">
      <c r="F225"/>
    </row>
    <row r="226" spans="6:6" x14ac:dyDescent="0.55000000000000004">
      <c r="F226"/>
    </row>
    <row r="227" spans="6:6" x14ac:dyDescent="0.55000000000000004">
      <c r="F227"/>
    </row>
    <row r="228" spans="6:6" x14ac:dyDescent="0.55000000000000004">
      <c r="F228"/>
    </row>
    <row r="229" spans="6:6" x14ac:dyDescent="0.55000000000000004">
      <c r="F229"/>
    </row>
    <row r="230" spans="6:6" x14ac:dyDescent="0.55000000000000004">
      <c r="F230"/>
    </row>
    <row r="231" spans="6:6" x14ac:dyDescent="0.55000000000000004">
      <c r="F231"/>
    </row>
    <row r="232" spans="6:6" x14ac:dyDescent="0.55000000000000004">
      <c r="F232"/>
    </row>
    <row r="233" spans="6:6" x14ac:dyDescent="0.55000000000000004">
      <c r="F233"/>
    </row>
    <row r="234" spans="6:6" x14ac:dyDescent="0.55000000000000004">
      <c r="F234"/>
    </row>
    <row r="235" spans="6:6" x14ac:dyDescent="0.55000000000000004">
      <c r="F235"/>
    </row>
    <row r="236" spans="6:6" x14ac:dyDescent="0.55000000000000004">
      <c r="F236"/>
    </row>
    <row r="237" spans="6:6" x14ac:dyDescent="0.55000000000000004">
      <c r="F237"/>
    </row>
    <row r="238" spans="6:6" x14ac:dyDescent="0.55000000000000004">
      <c r="F238"/>
    </row>
    <row r="239" spans="6:6" x14ac:dyDescent="0.55000000000000004">
      <c r="F239"/>
    </row>
    <row r="240" spans="6:6" x14ac:dyDescent="0.55000000000000004">
      <c r="F240"/>
    </row>
    <row r="241" spans="6:6" x14ac:dyDescent="0.55000000000000004">
      <c r="F241"/>
    </row>
    <row r="242" spans="6:6" x14ac:dyDescent="0.55000000000000004">
      <c r="F242"/>
    </row>
    <row r="243" spans="6:6" x14ac:dyDescent="0.55000000000000004">
      <c r="F243"/>
    </row>
    <row r="244" spans="6:6" x14ac:dyDescent="0.55000000000000004">
      <c r="F244"/>
    </row>
    <row r="245" spans="6:6" x14ac:dyDescent="0.55000000000000004">
      <c r="F245"/>
    </row>
    <row r="246" spans="6:6" x14ac:dyDescent="0.55000000000000004">
      <c r="F246"/>
    </row>
    <row r="247" spans="6:6" x14ac:dyDescent="0.55000000000000004">
      <c r="F247"/>
    </row>
    <row r="248" spans="6:6" x14ac:dyDescent="0.55000000000000004">
      <c r="F248"/>
    </row>
    <row r="249" spans="6:6" x14ac:dyDescent="0.55000000000000004">
      <c r="F249"/>
    </row>
    <row r="250" spans="6:6" x14ac:dyDescent="0.55000000000000004">
      <c r="F250"/>
    </row>
    <row r="251" spans="6:6" x14ac:dyDescent="0.55000000000000004">
      <c r="F251"/>
    </row>
    <row r="252" spans="6:6" x14ac:dyDescent="0.55000000000000004">
      <c r="F252"/>
    </row>
    <row r="253" spans="6:6" x14ac:dyDescent="0.55000000000000004">
      <c r="F253"/>
    </row>
    <row r="254" spans="6:6" x14ac:dyDescent="0.55000000000000004">
      <c r="F254"/>
    </row>
    <row r="255" spans="6:6" x14ac:dyDescent="0.55000000000000004">
      <c r="F255"/>
    </row>
    <row r="256" spans="6:6" x14ac:dyDescent="0.55000000000000004">
      <c r="F256"/>
    </row>
    <row r="257" spans="6:6" x14ac:dyDescent="0.55000000000000004">
      <c r="F257"/>
    </row>
    <row r="258" spans="6:6" x14ac:dyDescent="0.55000000000000004">
      <c r="F258"/>
    </row>
    <row r="259" spans="6:6" x14ac:dyDescent="0.55000000000000004">
      <c r="F259"/>
    </row>
    <row r="260" spans="6:6" x14ac:dyDescent="0.55000000000000004">
      <c r="F260"/>
    </row>
    <row r="261" spans="6:6" x14ac:dyDescent="0.55000000000000004">
      <c r="F261"/>
    </row>
    <row r="262" spans="6:6" x14ac:dyDescent="0.55000000000000004">
      <c r="F262"/>
    </row>
    <row r="263" spans="6:6" x14ac:dyDescent="0.55000000000000004">
      <c r="F263"/>
    </row>
    <row r="264" spans="6:6" x14ac:dyDescent="0.55000000000000004">
      <c r="F264"/>
    </row>
    <row r="265" spans="6:6" x14ac:dyDescent="0.55000000000000004">
      <c r="F265"/>
    </row>
    <row r="266" spans="6:6" x14ac:dyDescent="0.55000000000000004">
      <c r="F266"/>
    </row>
    <row r="267" spans="6:6" x14ac:dyDescent="0.55000000000000004">
      <c r="F267"/>
    </row>
    <row r="268" spans="6:6" x14ac:dyDescent="0.55000000000000004">
      <c r="F268"/>
    </row>
    <row r="269" spans="6:6" x14ac:dyDescent="0.55000000000000004">
      <c r="F269"/>
    </row>
    <row r="270" spans="6:6" x14ac:dyDescent="0.55000000000000004">
      <c r="F270"/>
    </row>
    <row r="271" spans="6:6" x14ac:dyDescent="0.55000000000000004">
      <c r="F271"/>
    </row>
    <row r="272" spans="6:6" x14ac:dyDescent="0.55000000000000004">
      <c r="F272"/>
    </row>
    <row r="273" spans="6:6" x14ac:dyDescent="0.55000000000000004">
      <c r="F273"/>
    </row>
    <row r="274" spans="6:6" x14ac:dyDescent="0.55000000000000004">
      <c r="F274"/>
    </row>
    <row r="275" spans="6:6" x14ac:dyDescent="0.55000000000000004">
      <c r="F275"/>
    </row>
    <row r="276" spans="6:6" x14ac:dyDescent="0.55000000000000004">
      <c r="F276"/>
    </row>
    <row r="277" spans="6:6" x14ac:dyDescent="0.55000000000000004">
      <c r="F277"/>
    </row>
    <row r="278" spans="6:6" x14ac:dyDescent="0.55000000000000004">
      <c r="F278"/>
    </row>
    <row r="279" spans="6:6" x14ac:dyDescent="0.55000000000000004">
      <c r="F279"/>
    </row>
    <row r="280" spans="6:6" x14ac:dyDescent="0.55000000000000004">
      <c r="F280"/>
    </row>
    <row r="281" spans="6:6" x14ac:dyDescent="0.55000000000000004">
      <c r="F281"/>
    </row>
    <row r="282" spans="6:6" x14ac:dyDescent="0.55000000000000004">
      <c r="F282"/>
    </row>
    <row r="283" spans="6:6" x14ac:dyDescent="0.55000000000000004">
      <c r="F283"/>
    </row>
    <row r="284" spans="6:6" x14ac:dyDescent="0.55000000000000004">
      <c r="F284"/>
    </row>
    <row r="285" spans="6:6" x14ac:dyDescent="0.55000000000000004">
      <c r="F285"/>
    </row>
    <row r="286" spans="6:6" x14ac:dyDescent="0.55000000000000004">
      <c r="F286"/>
    </row>
    <row r="287" spans="6:6" x14ac:dyDescent="0.55000000000000004">
      <c r="F287"/>
    </row>
    <row r="288" spans="6:6" x14ac:dyDescent="0.55000000000000004">
      <c r="F288"/>
    </row>
    <row r="289" spans="6:6" x14ac:dyDescent="0.55000000000000004">
      <c r="F289"/>
    </row>
    <row r="290" spans="6:6" x14ac:dyDescent="0.55000000000000004">
      <c r="F290"/>
    </row>
    <row r="291" spans="6:6" x14ac:dyDescent="0.55000000000000004">
      <c r="F291"/>
    </row>
    <row r="292" spans="6:6" x14ac:dyDescent="0.55000000000000004">
      <c r="F292"/>
    </row>
    <row r="293" spans="6:6" x14ac:dyDescent="0.55000000000000004">
      <c r="F293"/>
    </row>
    <row r="294" spans="6:6" x14ac:dyDescent="0.55000000000000004">
      <c r="F294"/>
    </row>
    <row r="295" spans="6:6" x14ac:dyDescent="0.55000000000000004">
      <c r="F295"/>
    </row>
    <row r="296" spans="6:6" x14ac:dyDescent="0.55000000000000004">
      <c r="F296"/>
    </row>
    <row r="297" spans="6:6" x14ac:dyDescent="0.55000000000000004">
      <c r="F297"/>
    </row>
    <row r="298" spans="6:6" x14ac:dyDescent="0.55000000000000004">
      <c r="F298"/>
    </row>
    <row r="299" spans="6:6" x14ac:dyDescent="0.55000000000000004">
      <c r="F299"/>
    </row>
    <row r="300" spans="6:6" x14ac:dyDescent="0.55000000000000004">
      <c r="F300"/>
    </row>
    <row r="301" spans="6:6" x14ac:dyDescent="0.55000000000000004">
      <c r="F301"/>
    </row>
    <row r="302" spans="6:6" x14ac:dyDescent="0.55000000000000004">
      <c r="F302"/>
    </row>
    <row r="303" spans="6:6" x14ac:dyDescent="0.55000000000000004">
      <c r="F303"/>
    </row>
    <row r="304" spans="6:6" x14ac:dyDescent="0.55000000000000004">
      <c r="F304"/>
    </row>
    <row r="305" spans="6:6" x14ac:dyDescent="0.55000000000000004">
      <c r="F305"/>
    </row>
    <row r="306" spans="6:6" x14ac:dyDescent="0.55000000000000004">
      <c r="F306"/>
    </row>
    <row r="307" spans="6:6" x14ac:dyDescent="0.55000000000000004">
      <c r="F307"/>
    </row>
    <row r="308" spans="6:6" x14ac:dyDescent="0.55000000000000004">
      <c r="F308"/>
    </row>
    <row r="309" spans="6:6" x14ac:dyDescent="0.55000000000000004">
      <c r="F309"/>
    </row>
    <row r="310" spans="6:6" x14ac:dyDescent="0.55000000000000004">
      <c r="F310"/>
    </row>
    <row r="311" spans="6:6" x14ac:dyDescent="0.55000000000000004">
      <c r="F311"/>
    </row>
    <row r="312" spans="6:6" x14ac:dyDescent="0.55000000000000004">
      <c r="F312"/>
    </row>
    <row r="313" spans="6:6" x14ac:dyDescent="0.55000000000000004">
      <c r="F313"/>
    </row>
    <row r="314" spans="6:6" x14ac:dyDescent="0.55000000000000004">
      <c r="F314"/>
    </row>
    <row r="315" spans="6:6" x14ac:dyDescent="0.55000000000000004">
      <c r="F315"/>
    </row>
    <row r="316" spans="6:6" x14ac:dyDescent="0.55000000000000004">
      <c r="F316"/>
    </row>
    <row r="317" spans="6:6" x14ac:dyDescent="0.55000000000000004">
      <c r="F317"/>
    </row>
    <row r="318" spans="6:6" x14ac:dyDescent="0.55000000000000004">
      <c r="F318"/>
    </row>
    <row r="319" spans="6:6" x14ac:dyDescent="0.55000000000000004">
      <c r="F319"/>
    </row>
    <row r="320" spans="6:6" x14ac:dyDescent="0.55000000000000004">
      <c r="F320"/>
    </row>
    <row r="321" spans="6:6" x14ac:dyDescent="0.55000000000000004">
      <c r="F321"/>
    </row>
    <row r="322" spans="6:6" x14ac:dyDescent="0.55000000000000004">
      <c r="F322"/>
    </row>
    <row r="323" spans="6:6" x14ac:dyDescent="0.55000000000000004">
      <c r="F323"/>
    </row>
    <row r="324" spans="6:6" x14ac:dyDescent="0.55000000000000004">
      <c r="F324"/>
    </row>
    <row r="325" spans="6:6" x14ac:dyDescent="0.55000000000000004">
      <c r="F325"/>
    </row>
    <row r="326" spans="6:6" x14ac:dyDescent="0.55000000000000004">
      <c r="F326"/>
    </row>
    <row r="327" spans="6:6" x14ac:dyDescent="0.55000000000000004">
      <c r="F327"/>
    </row>
    <row r="328" spans="6:6" x14ac:dyDescent="0.55000000000000004">
      <c r="F328"/>
    </row>
    <row r="329" spans="6:6" x14ac:dyDescent="0.55000000000000004">
      <c r="F329"/>
    </row>
    <row r="330" spans="6:6" x14ac:dyDescent="0.55000000000000004">
      <c r="F330"/>
    </row>
    <row r="331" spans="6:6" x14ac:dyDescent="0.55000000000000004">
      <c r="F331"/>
    </row>
    <row r="332" spans="6:6" x14ac:dyDescent="0.55000000000000004">
      <c r="F332"/>
    </row>
    <row r="333" spans="6:6" x14ac:dyDescent="0.55000000000000004">
      <c r="F333"/>
    </row>
    <row r="334" spans="6:6" x14ac:dyDescent="0.55000000000000004">
      <c r="F334"/>
    </row>
    <row r="335" spans="6:6" x14ac:dyDescent="0.55000000000000004">
      <c r="F335"/>
    </row>
    <row r="336" spans="6:6" x14ac:dyDescent="0.55000000000000004">
      <c r="F336"/>
    </row>
    <row r="337" spans="6:6" x14ac:dyDescent="0.55000000000000004">
      <c r="F337"/>
    </row>
    <row r="338" spans="6:6" x14ac:dyDescent="0.55000000000000004">
      <c r="F338"/>
    </row>
    <row r="339" spans="6:6" x14ac:dyDescent="0.55000000000000004">
      <c r="F339"/>
    </row>
    <row r="340" spans="6:6" x14ac:dyDescent="0.55000000000000004">
      <c r="F340"/>
    </row>
    <row r="341" spans="6:6" x14ac:dyDescent="0.55000000000000004">
      <c r="F341"/>
    </row>
    <row r="342" spans="6:6" x14ac:dyDescent="0.55000000000000004">
      <c r="F342"/>
    </row>
    <row r="343" spans="6:6" x14ac:dyDescent="0.55000000000000004">
      <c r="F343"/>
    </row>
    <row r="344" spans="6:6" x14ac:dyDescent="0.55000000000000004">
      <c r="F344"/>
    </row>
    <row r="345" spans="6:6" x14ac:dyDescent="0.55000000000000004">
      <c r="F345"/>
    </row>
    <row r="346" spans="6:6" x14ac:dyDescent="0.55000000000000004">
      <c r="F346"/>
    </row>
    <row r="347" spans="6:6" x14ac:dyDescent="0.55000000000000004">
      <c r="F347"/>
    </row>
    <row r="348" spans="6:6" x14ac:dyDescent="0.55000000000000004">
      <c r="F348"/>
    </row>
    <row r="349" spans="6:6" x14ac:dyDescent="0.55000000000000004">
      <c r="F349"/>
    </row>
    <row r="350" spans="6:6" x14ac:dyDescent="0.55000000000000004">
      <c r="F350"/>
    </row>
    <row r="351" spans="6:6" x14ac:dyDescent="0.55000000000000004">
      <c r="F351"/>
    </row>
    <row r="352" spans="6:6" x14ac:dyDescent="0.55000000000000004">
      <c r="F352"/>
    </row>
    <row r="353" spans="6:6" x14ac:dyDescent="0.55000000000000004">
      <c r="F353"/>
    </row>
    <row r="354" spans="6:6" x14ac:dyDescent="0.55000000000000004">
      <c r="F354"/>
    </row>
    <row r="355" spans="6:6" x14ac:dyDescent="0.55000000000000004">
      <c r="F355"/>
    </row>
    <row r="356" spans="6:6" x14ac:dyDescent="0.55000000000000004">
      <c r="F356"/>
    </row>
    <row r="357" spans="6:6" x14ac:dyDescent="0.55000000000000004">
      <c r="F357"/>
    </row>
    <row r="358" spans="6:6" x14ac:dyDescent="0.55000000000000004">
      <c r="F358"/>
    </row>
    <row r="359" spans="6:6" x14ac:dyDescent="0.55000000000000004">
      <c r="F359"/>
    </row>
    <row r="360" spans="6:6" x14ac:dyDescent="0.55000000000000004">
      <c r="F360"/>
    </row>
    <row r="361" spans="6:6" x14ac:dyDescent="0.55000000000000004">
      <c r="F361"/>
    </row>
    <row r="362" spans="6:6" x14ac:dyDescent="0.55000000000000004">
      <c r="F362"/>
    </row>
    <row r="363" spans="6:6" x14ac:dyDescent="0.55000000000000004">
      <c r="F363"/>
    </row>
    <row r="364" spans="6:6" x14ac:dyDescent="0.55000000000000004">
      <c r="F364"/>
    </row>
    <row r="365" spans="6:6" x14ac:dyDescent="0.55000000000000004">
      <c r="F365"/>
    </row>
    <row r="366" spans="6:6" x14ac:dyDescent="0.55000000000000004">
      <c r="F366"/>
    </row>
    <row r="367" spans="6:6" x14ac:dyDescent="0.55000000000000004">
      <c r="F367"/>
    </row>
    <row r="368" spans="6:6" x14ac:dyDescent="0.55000000000000004">
      <c r="F368"/>
    </row>
    <row r="369" spans="6:6" x14ac:dyDescent="0.55000000000000004">
      <c r="F369"/>
    </row>
    <row r="370" spans="6:6" x14ac:dyDescent="0.55000000000000004">
      <c r="F370"/>
    </row>
    <row r="371" spans="6:6" x14ac:dyDescent="0.55000000000000004">
      <c r="F371"/>
    </row>
    <row r="372" spans="6:6" x14ac:dyDescent="0.55000000000000004">
      <c r="F372"/>
    </row>
    <row r="373" spans="6:6" x14ac:dyDescent="0.55000000000000004">
      <c r="F373"/>
    </row>
    <row r="374" spans="6:6" x14ac:dyDescent="0.55000000000000004">
      <c r="F374"/>
    </row>
    <row r="375" spans="6:6" x14ac:dyDescent="0.55000000000000004">
      <c r="F375"/>
    </row>
    <row r="376" spans="6:6" x14ac:dyDescent="0.55000000000000004">
      <c r="F376"/>
    </row>
    <row r="377" spans="6:6" x14ac:dyDescent="0.55000000000000004">
      <c r="F377"/>
    </row>
    <row r="378" spans="6:6" x14ac:dyDescent="0.55000000000000004">
      <c r="F378"/>
    </row>
    <row r="379" spans="6:6" x14ac:dyDescent="0.55000000000000004">
      <c r="F379"/>
    </row>
    <row r="380" spans="6:6" x14ac:dyDescent="0.55000000000000004">
      <c r="F380"/>
    </row>
    <row r="381" spans="6:6" x14ac:dyDescent="0.55000000000000004">
      <c r="F381"/>
    </row>
    <row r="382" spans="6:6" x14ac:dyDescent="0.55000000000000004">
      <c r="F382"/>
    </row>
    <row r="383" spans="6:6" x14ac:dyDescent="0.55000000000000004">
      <c r="F383"/>
    </row>
    <row r="384" spans="6:6" x14ac:dyDescent="0.55000000000000004">
      <c r="F384"/>
    </row>
    <row r="385" spans="6:6" x14ac:dyDescent="0.55000000000000004">
      <c r="F385"/>
    </row>
    <row r="386" spans="6:6" x14ac:dyDescent="0.55000000000000004">
      <c r="F386"/>
    </row>
    <row r="387" spans="6:6" x14ac:dyDescent="0.55000000000000004">
      <c r="F387"/>
    </row>
    <row r="388" spans="6:6" x14ac:dyDescent="0.55000000000000004">
      <c r="F388"/>
    </row>
    <row r="389" spans="6:6" x14ac:dyDescent="0.55000000000000004">
      <c r="F389"/>
    </row>
    <row r="390" spans="6:6" x14ac:dyDescent="0.55000000000000004">
      <c r="F390"/>
    </row>
    <row r="391" spans="6:6" x14ac:dyDescent="0.55000000000000004">
      <c r="F391"/>
    </row>
    <row r="392" spans="6:6" x14ac:dyDescent="0.55000000000000004">
      <c r="F392"/>
    </row>
    <row r="393" spans="6:6" x14ac:dyDescent="0.55000000000000004">
      <c r="F393"/>
    </row>
    <row r="394" spans="6:6" x14ac:dyDescent="0.55000000000000004">
      <c r="F394"/>
    </row>
    <row r="395" spans="6:6" x14ac:dyDescent="0.55000000000000004">
      <c r="F395"/>
    </row>
    <row r="396" spans="6:6" x14ac:dyDescent="0.55000000000000004">
      <c r="F396"/>
    </row>
    <row r="397" spans="6:6" x14ac:dyDescent="0.55000000000000004">
      <c r="F397"/>
    </row>
    <row r="398" spans="6:6" x14ac:dyDescent="0.55000000000000004">
      <c r="F398"/>
    </row>
    <row r="399" spans="6:6" x14ac:dyDescent="0.55000000000000004">
      <c r="F399"/>
    </row>
    <row r="400" spans="6:6" x14ac:dyDescent="0.55000000000000004">
      <c r="F400"/>
    </row>
    <row r="401" spans="6:6" x14ac:dyDescent="0.55000000000000004">
      <c r="F401"/>
    </row>
    <row r="402" spans="6:6" x14ac:dyDescent="0.55000000000000004">
      <c r="F402"/>
    </row>
    <row r="403" spans="6:6" x14ac:dyDescent="0.55000000000000004">
      <c r="F403"/>
    </row>
    <row r="404" spans="6:6" x14ac:dyDescent="0.55000000000000004">
      <c r="F404"/>
    </row>
    <row r="405" spans="6:6" x14ac:dyDescent="0.55000000000000004">
      <c r="F405"/>
    </row>
    <row r="406" spans="6:6" x14ac:dyDescent="0.55000000000000004">
      <c r="F406"/>
    </row>
    <row r="407" spans="6:6" x14ac:dyDescent="0.55000000000000004">
      <c r="F407"/>
    </row>
    <row r="408" spans="6:6" x14ac:dyDescent="0.55000000000000004">
      <c r="F408"/>
    </row>
    <row r="409" spans="6:6" x14ac:dyDescent="0.55000000000000004">
      <c r="F409"/>
    </row>
    <row r="410" spans="6:6" x14ac:dyDescent="0.55000000000000004">
      <c r="F410"/>
    </row>
    <row r="411" spans="6:6" x14ac:dyDescent="0.55000000000000004">
      <c r="F411"/>
    </row>
    <row r="412" spans="6:6" x14ac:dyDescent="0.55000000000000004">
      <c r="F412"/>
    </row>
    <row r="413" spans="6:6" x14ac:dyDescent="0.55000000000000004">
      <c r="F413"/>
    </row>
    <row r="414" spans="6:6" x14ac:dyDescent="0.55000000000000004">
      <c r="F414"/>
    </row>
    <row r="415" spans="6:6" x14ac:dyDescent="0.55000000000000004">
      <c r="F415"/>
    </row>
    <row r="416" spans="6:6" x14ac:dyDescent="0.55000000000000004">
      <c r="F416"/>
    </row>
    <row r="417" spans="6:6" x14ac:dyDescent="0.55000000000000004">
      <c r="F417"/>
    </row>
    <row r="418" spans="6:6" x14ac:dyDescent="0.55000000000000004">
      <c r="F418"/>
    </row>
    <row r="419" spans="6:6" x14ac:dyDescent="0.55000000000000004">
      <c r="F419"/>
    </row>
    <row r="420" spans="6:6" x14ac:dyDescent="0.55000000000000004">
      <c r="F420"/>
    </row>
    <row r="421" spans="6:6" x14ac:dyDescent="0.55000000000000004">
      <c r="F421"/>
    </row>
    <row r="422" spans="6:6" x14ac:dyDescent="0.55000000000000004">
      <c r="F422"/>
    </row>
    <row r="423" spans="6:6" x14ac:dyDescent="0.55000000000000004">
      <c r="F423"/>
    </row>
    <row r="424" spans="6:6" x14ac:dyDescent="0.55000000000000004">
      <c r="F424"/>
    </row>
    <row r="425" spans="6:6" x14ac:dyDescent="0.55000000000000004">
      <c r="F425"/>
    </row>
    <row r="426" spans="6:6" x14ac:dyDescent="0.55000000000000004">
      <c r="F426"/>
    </row>
    <row r="427" spans="6:6" x14ac:dyDescent="0.55000000000000004">
      <c r="F427"/>
    </row>
    <row r="428" spans="6:6" x14ac:dyDescent="0.55000000000000004">
      <c r="F428"/>
    </row>
    <row r="429" spans="6:6" x14ac:dyDescent="0.55000000000000004">
      <c r="F429"/>
    </row>
    <row r="430" spans="6:6" x14ac:dyDescent="0.55000000000000004">
      <c r="F430"/>
    </row>
    <row r="431" spans="6:6" x14ac:dyDescent="0.55000000000000004">
      <c r="F431"/>
    </row>
    <row r="432" spans="6:6" x14ac:dyDescent="0.55000000000000004">
      <c r="F432"/>
    </row>
    <row r="433" spans="6:6" x14ac:dyDescent="0.55000000000000004">
      <c r="F433"/>
    </row>
    <row r="434" spans="6:6" x14ac:dyDescent="0.55000000000000004">
      <c r="F434"/>
    </row>
    <row r="435" spans="6:6" x14ac:dyDescent="0.55000000000000004">
      <c r="F435"/>
    </row>
    <row r="436" spans="6:6" x14ac:dyDescent="0.55000000000000004">
      <c r="F436"/>
    </row>
    <row r="437" spans="6:6" x14ac:dyDescent="0.55000000000000004">
      <c r="F437"/>
    </row>
    <row r="438" spans="6:6" x14ac:dyDescent="0.55000000000000004">
      <c r="F438"/>
    </row>
    <row r="439" spans="6:6" x14ac:dyDescent="0.55000000000000004">
      <c r="F43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C0C2-0B7A-4DDF-A46A-9BEEB7966C53}">
  <dimension ref="A1:J120"/>
  <sheetViews>
    <sheetView topLeftCell="A46" workbookViewId="0">
      <selection activeCell="I54" sqref="I54"/>
    </sheetView>
  </sheetViews>
  <sheetFormatPr defaultRowHeight="14.4" x14ac:dyDescent="0.55000000000000004"/>
  <cols>
    <col min="1" max="1" width="22" bestFit="1" customWidth="1"/>
    <col min="2" max="3" width="16.89453125" bestFit="1" customWidth="1"/>
    <col min="4" max="4" width="14.68359375" bestFit="1" customWidth="1"/>
    <col min="9" max="9" width="16.89453125" bestFit="1" customWidth="1"/>
    <col min="13" max="13" width="14.5234375" bestFit="1" customWidth="1"/>
  </cols>
  <sheetData>
    <row r="1" spans="1:10" x14ac:dyDescent="0.55000000000000004">
      <c r="A1" t="s">
        <v>0</v>
      </c>
      <c r="B1" t="s">
        <v>29</v>
      </c>
      <c r="C1" t="s">
        <v>30</v>
      </c>
      <c r="D1" t="s">
        <v>31</v>
      </c>
    </row>
    <row r="2" spans="1:10" x14ac:dyDescent="0.55000000000000004">
      <c r="A2" s="36" t="s">
        <v>82</v>
      </c>
      <c r="B2" s="61">
        <v>44.333500000000001</v>
      </c>
      <c r="C2" s="33">
        <v>48.5105</v>
      </c>
      <c r="D2" s="22">
        <f>AVERAGE(Table4[[#This Row],[Week 1 Average]:[Week 2 Average]])</f>
        <v>46.421999999999997</v>
      </c>
      <c r="E2" s="7"/>
      <c r="H2" s="88"/>
      <c r="I2" s="88"/>
      <c r="J2" s="89"/>
    </row>
    <row r="3" spans="1:10" x14ac:dyDescent="0.55000000000000004">
      <c r="A3" s="36" t="s">
        <v>77</v>
      </c>
      <c r="B3" s="61">
        <v>44.432500000000005</v>
      </c>
      <c r="C3" s="33">
        <v>48.709999999999994</v>
      </c>
      <c r="D3" s="22">
        <f>AVERAGE(Table4[[#This Row],[Week 1 Average]:[Week 2 Average]])</f>
        <v>46.571249999999999</v>
      </c>
      <c r="E3" s="7"/>
      <c r="H3" s="88"/>
      <c r="I3" s="88"/>
      <c r="J3" s="89"/>
    </row>
    <row r="4" spans="1:10" x14ac:dyDescent="0.55000000000000004">
      <c r="A4" s="36" t="s">
        <v>102</v>
      </c>
      <c r="B4" s="61">
        <v>44.900499999999994</v>
      </c>
      <c r="C4" s="33">
        <v>49.004000000000005</v>
      </c>
      <c r="D4" s="22">
        <f>AVERAGE(Table4[[#This Row],[Week 1 Average]:[Week 2 Average]])</f>
        <v>46.952249999999999</v>
      </c>
      <c r="E4" s="7"/>
      <c r="H4" s="88"/>
      <c r="I4" s="88"/>
      <c r="J4" s="89"/>
    </row>
    <row r="5" spans="1:10" x14ac:dyDescent="0.55000000000000004">
      <c r="A5" s="36" t="s">
        <v>68</v>
      </c>
      <c r="B5" s="61">
        <v>45.040499999999994</v>
      </c>
      <c r="C5" s="33">
        <v>48.907499999999999</v>
      </c>
      <c r="D5" s="22">
        <f>AVERAGE(Table4[[#This Row],[Week 1 Average]:[Week 2 Average]])</f>
        <v>46.973999999999997</v>
      </c>
      <c r="E5" s="13"/>
      <c r="H5" s="88"/>
      <c r="I5" s="88"/>
      <c r="J5" s="89"/>
    </row>
    <row r="6" spans="1:10" x14ac:dyDescent="0.55000000000000004">
      <c r="A6" s="36" t="s">
        <v>128</v>
      </c>
      <c r="B6" s="61">
        <v>45.066500000000005</v>
      </c>
      <c r="C6" s="33">
        <v>48.901499999999999</v>
      </c>
      <c r="D6" s="22">
        <f>AVERAGE(Table4[[#This Row],[Week 1 Average]:[Week 2 Average]])</f>
        <v>46.984000000000002</v>
      </c>
      <c r="E6" s="13"/>
      <c r="H6" s="88"/>
      <c r="I6" s="88"/>
      <c r="J6" s="89"/>
    </row>
    <row r="7" spans="1:10" x14ac:dyDescent="0.55000000000000004">
      <c r="A7" s="36" t="s">
        <v>127</v>
      </c>
      <c r="B7" s="61">
        <v>45.094000000000001</v>
      </c>
      <c r="C7" s="33">
        <v>48.95</v>
      </c>
      <c r="D7" s="22">
        <f>AVERAGE(Table4[[#This Row],[Week 1 Average]:[Week 2 Average]])</f>
        <v>47.022000000000006</v>
      </c>
      <c r="E7" s="13"/>
      <c r="H7" s="88"/>
      <c r="I7" s="88"/>
      <c r="J7" s="89"/>
    </row>
    <row r="8" spans="1:10" x14ac:dyDescent="0.55000000000000004">
      <c r="A8" s="36" t="s">
        <v>143</v>
      </c>
      <c r="B8" s="61">
        <v>45.262500000000003</v>
      </c>
      <c r="C8" s="33">
        <v>48.945500000000003</v>
      </c>
      <c r="D8" s="22">
        <f>AVERAGE(Table4[[#This Row],[Week 1 Average]:[Week 2 Average]])</f>
        <v>47.103999999999999</v>
      </c>
      <c r="E8" s="33" t="s">
        <v>32</v>
      </c>
      <c r="H8" s="88"/>
      <c r="I8" s="88"/>
      <c r="J8" s="89"/>
    </row>
    <row r="9" spans="1:10" x14ac:dyDescent="0.55000000000000004">
      <c r="A9" s="36" t="s">
        <v>107</v>
      </c>
      <c r="B9" s="61">
        <v>45.311499999999995</v>
      </c>
      <c r="C9" s="33">
        <v>48.986999999999995</v>
      </c>
      <c r="D9" s="22">
        <f>AVERAGE(Table4[[#This Row],[Week 1 Average]:[Week 2 Average]])</f>
        <v>47.149249999999995</v>
      </c>
      <c r="E9" s="13"/>
      <c r="H9" s="88"/>
      <c r="I9" s="88"/>
      <c r="J9" s="89"/>
    </row>
    <row r="10" spans="1:10" x14ac:dyDescent="0.55000000000000004">
      <c r="A10" s="36" t="s">
        <v>154</v>
      </c>
      <c r="B10" s="61">
        <v>45.25</v>
      </c>
      <c r="C10" s="33">
        <v>49.079499999999996</v>
      </c>
      <c r="D10" s="22">
        <f>AVERAGE(Table4[[#This Row],[Week 1 Average]:[Week 2 Average]])</f>
        <v>47.164749999999998</v>
      </c>
      <c r="E10" s="13"/>
      <c r="H10" s="88"/>
      <c r="I10" s="88"/>
      <c r="J10" s="89"/>
    </row>
    <row r="11" spans="1:10" x14ac:dyDescent="0.55000000000000004">
      <c r="A11" s="36" t="s">
        <v>109</v>
      </c>
      <c r="B11" s="61">
        <v>45.172499999999999</v>
      </c>
      <c r="C11" s="33">
        <v>49.182000000000002</v>
      </c>
      <c r="D11" s="22">
        <f>AVERAGE(Table4[[#This Row],[Week 1 Average]:[Week 2 Average]])</f>
        <v>47.177250000000001</v>
      </c>
      <c r="E11" s="13"/>
      <c r="G11" s="7"/>
      <c r="H11" s="88"/>
      <c r="I11" s="88"/>
      <c r="J11" s="89"/>
    </row>
    <row r="12" spans="1:10" x14ac:dyDescent="0.55000000000000004">
      <c r="A12" s="36" t="s">
        <v>133</v>
      </c>
      <c r="B12" s="61">
        <v>45.474999999999994</v>
      </c>
      <c r="C12" s="33">
        <v>49.098500000000001</v>
      </c>
      <c r="D12" s="22">
        <f>AVERAGE(Table4[[#This Row],[Week 1 Average]:[Week 2 Average]])</f>
        <v>47.286749999999998</v>
      </c>
      <c r="E12" s="13"/>
      <c r="H12" s="88"/>
      <c r="I12" s="88"/>
      <c r="J12" s="89"/>
    </row>
    <row r="13" spans="1:10" x14ac:dyDescent="0.55000000000000004">
      <c r="A13" s="36" t="s">
        <v>105</v>
      </c>
      <c r="B13" s="61">
        <v>45.359499999999997</v>
      </c>
      <c r="C13" s="33">
        <v>49.302</v>
      </c>
      <c r="D13" s="22">
        <f>AVERAGE(Table4[[#This Row],[Week 1 Average]:[Week 2 Average]])</f>
        <v>47.330749999999995</v>
      </c>
      <c r="E13" s="13"/>
      <c r="H13" s="88"/>
      <c r="I13" s="88"/>
      <c r="J13" s="89"/>
    </row>
    <row r="14" spans="1:10" x14ac:dyDescent="0.55000000000000004">
      <c r="A14" s="74" t="s">
        <v>120</v>
      </c>
      <c r="B14" s="61">
        <v>45.410499999999999</v>
      </c>
      <c r="C14" s="33">
        <v>49.3035</v>
      </c>
      <c r="D14" s="75">
        <f>AVERAGE(Table4[[#This Row],[Week 1 Average]:[Week 2 Average]])</f>
        <v>47.356999999999999</v>
      </c>
      <c r="E14" s="13"/>
      <c r="H14" s="88"/>
      <c r="I14" s="88"/>
      <c r="J14" s="89"/>
    </row>
    <row r="15" spans="1:10" x14ac:dyDescent="0.55000000000000004">
      <c r="A15" s="76" t="s">
        <v>61</v>
      </c>
      <c r="B15" s="60">
        <v>45.561500000000002</v>
      </c>
      <c r="C15" s="34">
        <v>49.2</v>
      </c>
      <c r="D15" s="21">
        <f>AVERAGE(Table4[[#This Row],[Week 1 Average]:[Week 2 Average]])</f>
        <v>47.380750000000006</v>
      </c>
      <c r="E15" s="13"/>
      <c r="H15" s="88"/>
      <c r="I15" s="88"/>
      <c r="J15" s="89"/>
    </row>
    <row r="16" spans="1:10" x14ac:dyDescent="0.55000000000000004">
      <c r="A16" s="76" t="s">
        <v>84</v>
      </c>
      <c r="B16" s="60">
        <v>45.372</v>
      </c>
      <c r="C16" s="34">
        <v>49.415000000000006</v>
      </c>
      <c r="D16" s="21">
        <f>AVERAGE(Table4[[#This Row],[Week 1 Average]:[Week 2 Average]])</f>
        <v>47.393500000000003</v>
      </c>
      <c r="E16" s="13"/>
      <c r="H16" s="88"/>
      <c r="I16" s="88"/>
      <c r="J16" s="89"/>
    </row>
    <row r="17" spans="1:10" x14ac:dyDescent="0.55000000000000004">
      <c r="A17" s="76" t="s">
        <v>122</v>
      </c>
      <c r="B17" s="60">
        <v>45.6235</v>
      </c>
      <c r="C17" s="34">
        <v>49.1815</v>
      </c>
      <c r="D17" s="66">
        <f>AVERAGE(Table4[[#This Row],[Week 1 Average]:[Week 2 Average]])</f>
        <v>47.402500000000003</v>
      </c>
      <c r="H17" s="88"/>
      <c r="I17" s="88"/>
      <c r="J17" s="89"/>
    </row>
    <row r="18" spans="1:10" x14ac:dyDescent="0.55000000000000004">
      <c r="A18" s="76" t="s">
        <v>47</v>
      </c>
      <c r="B18" s="65">
        <v>45.424999999999997</v>
      </c>
      <c r="C18" s="47">
        <v>49.417500000000004</v>
      </c>
      <c r="D18" s="21">
        <f>AVERAGE(Table4[[#This Row],[Week 1 Average]:[Week 2 Average]])</f>
        <v>47.421250000000001</v>
      </c>
      <c r="E18" s="13"/>
      <c r="H18" s="88"/>
      <c r="I18" s="88"/>
      <c r="J18" s="89"/>
    </row>
    <row r="19" spans="1:10" x14ac:dyDescent="0.55000000000000004">
      <c r="A19" s="76" t="s">
        <v>132</v>
      </c>
      <c r="B19" s="60">
        <v>45.8035</v>
      </c>
      <c r="C19" s="34">
        <v>49.197999999999993</v>
      </c>
      <c r="D19" s="21">
        <f>AVERAGE(Table4[[#This Row],[Week 1 Average]:[Week 2 Average]])</f>
        <v>47.500749999999996</v>
      </c>
      <c r="E19" s="13"/>
      <c r="H19" s="88"/>
      <c r="I19" s="88"/>
      <c r="J19" s="89"/>
    </row>
    <row r="20" spans="1:10" x14ac:dyDescent="0.55000000000000004">
      <c r="A20" s="76" t="s">
        <v>135</v>
      </c>
      <c r="B20" s="60">
        <v>45.564499999999995</v>
      </c>
      <c r="C20" s="34">
        <v>49.468499999999999</v>
      </c>
      <c r="D20" s="64">
        <f>AVERAGE(Table4[[#This Row],[Week 1 Average]:[Week 2 Average]])</f>
        <v>47.516499999999994</v>
      </c>
      <c r="H20" s="88"/>
      <c r="I20" s="88"/>
      <c r="J20" s="89"/>
    </row>
    <row r="21" spans="1:10" s="52" customFormat="1" x14ac:dyDescent="0.55000000000000004">
      <c r="A21" s="76" t="s">
        <v>56</v>
      </c>
      <c r="B21" s="60">
        <v>45.650500000000001</v>
      </c>
      <c r="C21" s="34">
        <v>49.436</v>
      </c>
      <c r="D21" s="66">
        <f>AVERAGE(Table4[[#This Row],[Week 1 Average]:[Week 2 Average]])</f>
        <v>47.54325</v>
      </c>
      <c r="H21" s="88"/>
      <c r="I21" s="88"/>
      <c r="J21" s="90"/>
    </row>
    <row r="22" spans="1:10" x14ac:dyDescent="0.55000000000000004">
      <c r="A22" s="93" t="s">
        <v>110</v>
      </c>
      <c r="B22" s="73">
        <v>45.961500000000001</v>
      </c>
      <c r="C22" s="73">
        <v>49.791499999999999</v>
      </c>
      <c r="D22" s="21">
        <f>AVERAGE(Table4[[#This Row],[Week 1 Average]:[Week 2 Average]])</f>
        <v>47.8765</v>
      </c>
      <c r="E22" s="34" t="s">
        <v>33</v>
      </c>
      <c r="H22" s="88"/>
      <c r="I22" s="88"/>
      <c r="J22" s="89"/>
    </row>
    <row r="23" spans="1:10" x14ac:dyDescent="0.55000000000000004">
      <c r="A23" s="76" t="s">
        <v>55</v>
      </c>
      <c r="B23" s="60">
        <v>45.846000000000004</v>
      </c>
      <c r="C23" s="34">
        <v>49.468499999999999</v>
      </c>
      <c r="D23" s="21">
        <f>AVERAGE(Table4[[#This Row],[Week 1 Average]:[Week 2 Average]])</f>
        <v>47.657250000000005</v>
      </c>
      <c r="E23" s="13"/>
      <c r="H23" s="88"/>
      <c r="I23" s="88"/>
      <c r="J23" s="89"/>
    </row>
    <row r="24" spans="1:10" x14ac:dyDescent="0.55000000000000004">
      <c r="A24" s="76" t="s">
        <v>117</v>
      </c>
      <c r="B24" s="60">
        <v>45.778000000000006</v>
      </c>
      <c r="C24" s="34">
        <v>49.540999999999997</v>
      </c>
      <c r="D24" s="21">
        <f>AVERAGE(Table4[[#This Row],[Week 1 Average]:[Week 2 Average]])</f>
        <v>47.659500000000001</v>
      </c>
      <c r="H24" s="88"/>
      <c r="I24" s="88"/>
      <c r="J24" s="89"/>
    </row>
    <row r="25" spans="1:10" x14ac:dyDescent="0.55000000000000004">
      <c r="A25" s="76" t="s">
        <v>111</v>
      </c>
      <c r="B25" s="60">
        <v>45.84</v>
      </c>
      <c r="C25" s="34">
        <v>49.512500000000003</v>
      </c>
      <c r="D25" s="28">
        <f>AVERAGE(Table4[[#This Row],[Week 1 Average]:[Week 2 Average]])</f>
        <v>47.676250000000003</v>
      </c>
      <c r="E25" s="13"/>
      <c r="H25" s="88"/>
    </row>
    <row r="26" spans="1:10" x14ac:dyDescent="0.55000000000000004">
      <c r="A26" s="76" t="s">
        <v>92</v>
      </c>
      <c r="B26" s="60">
        <v>45.988</v>
      </c>
      <c r="C26" s="34">
        <v>49.397499999999994</v>
      </c>
      <c r="D26" s="60">
        <f>AVERAGE(Table4[[#This Row],[Week 1 Average]:[Week 2 Average]])</f>
        <v>47.692749999999997</v>
      </c>
      <c r="E26" s="13"/>
      <c r="H26" s="88"/>
    </row>
    <row r="27" spans="1:10" x14ac:dyDescent="0.55000000000000004">
      <c r="A27" s="37" t="s">
        <v>101</v>
      </c>
      <c r="B27" s="60">
        <v>45.924999999999997</v>
      </c>
      <c r="C27" s="34">
        <v>49.480500000000006</v>
      </c>
      <c r="D27" s="34">
        <f>AVERAGE(Table4[[#This Row],[Week 1 Average]:[Week 2 Average]])</f>
        <v>47.702750000000002</v>
      </c>
      <c r="E27" s="13"/>
      <c r="H27" s="88"/>
      <c r="I27" s="88"/>
      <c r="J27" s="89"/>
    </row>
    <row r="28" spans="1:10" x14ac:dyDescent="0.55000000000000004">
      <c r="A28" s="37" t="s">
        <v>99</v>
      </c>
      <c r="B28" s="60">
        <v>46.040500000000002</v>
      </c>
      <c r="C28" s="34">
        <v>49.386499999999998</v>
      </c>
      <c r="D28" s="60">
        <f>AVERAGE(Table4[[#This Row],[Week 1 Average]:[Week 2 Average]])</f>
        <v>47.713499999999996</v>
      </c>
      <c r="H28" s="88"/>
      <c r="I28" s="88"/>
      <c r="J28" s="89"/>
    </row>
    <row r="29" spans="1:10" x14ac:dyDescent="0.55000000000000004">
      <c r="A29" s="93" t="s">
        <v>94</v>
      </c>
      <c r="B29" s="73">
        <v>46.033000000000001</v>
      </c>
      <c r="C29" s="73">
        <v>49.536999999999999</v>
      </c>
      <c r="D29" s="60">
        <f>AVERAGE(Table4[[#This Row],[Week 1 Average]:[Week 2 Average]])</f>
        <v>47.784999999999997</v>
      </c>
      <c r="H29" s="88"/>
      <c r="I29" s="88"/>
      <c r="J29" s="89"/>
    </row>
    <row r="30" spans="1:10" x14ac:dyDescent="0.55000000000000004">
      <c r="A30" s="38" t="s">
        <v>103</v>
      </c>
      <c r="B30" s="57">
        <v>45.8035</v>
      </c>
      <c r="C30" s="24">
        <v>49.628</v>
      </c>
      <c r="D30" s="77">
        <f>AVERAGE(Table4[[#This Row],[Week 1 Average]:[Week 2 Average]])</f>
        <v>47.71575</v>
      </c>
      <c r="E30" s="13"/>
      <c r="H30" s="88"/>
      <c r="I30" s="88"/>
      <c r="J30" s="89"/>
    </row>
    <row r="31" spans="1:10" x14ac:dyDescent="0.55000000000000004">
      <c r="A31" s="38" t="s">
        <v>51</v>
      </c>
      <c r="B31" s="57">
        <v>45.731499999999997</v>
      </c>
      <c r="C31" s="24">
        <v>49.731000000000002</v>
      </c>
      <c r="D31" s="77">
        <f>AVERAGE(Table4[[#This Row],[Week 1 Average]:[Week 2 Average]])</f>
        <v>47.731250000000003</v>
      </c>
      <c r="E31" s="13"/>
      <c r="H31" s="88"/>
      <c r="I31" s="88"/>
      <c r="J31" s="89"/>
    </row>
    <row r="32" spans="1:10" x14ac:dyDescent="0.55000000000000004">
      <c r="A32" s="38" t="s">
        <v>89</v>
      </c>
      <c r="B32" s="57">
        <v>46.030500000000004</v>
      </c>
      <c r="C32" s="24">
        <v>49.445499999999996</v>
      </c>
      <c r="D32" s="57">
        <f>AVERAGE(Table4[[#This Row],[Week 1 Average]:[Week 2 Average]])</f>
        <v>47.738</v>
      </c>
      <c r="E32" s="13"/>
      <c r="H32" s="88"/>
    </row>
    <row r="33" spans="1:10" x14ac:dyDescent="0.55000000000000004">
      <c r="A33" s="38" t="s">
        <v>58</v>
      </c>
      <c r="B33" s="57">
        <v>45.957999999999998</v>
      </c>
      <c r="C33" s="24">
        <v>49.534999999999997</v>
      </c>
      <c r="D33" s="24">
        <f>AVERAGE(Table4[[#This Row],[Week 1 Average]:[Week 2 Average]])</f>
        <v>47.746499999999997</v>
      </c>
      <c r="E33" s="13"/>
      <c r="H33" s="88"/>
      <c r="I33" s="88"/>
      <c r="J33" s="89"/>
    </row>
    <row r="34" spans="1:10" x14ac:dyDescent="0.55000000000000004">
      <c r="A34" s="38" t="s">
        <v>134</v>
      </c>
      <c r="B34" s="57">
        <v>45.886499999999998</v>
      </c>
      <c r="C34" s="24">
        <v>49.611499999999999</v>
      </c>
      <c r="D34" s="24">
        <f>AVERAGE(Table4[[#This Row],[Week 1 Average]:[Week 2 Average]])</f>
        <v>47.748999999999995</v>
      </c>
      <c r="E34" s="13"/>
      <c r="H34" s="88"/>
      <c r="I34" s="88"/>
      <c r="J34" s="89"/>
    </row>
    <row r="35" spans="1:10" x14ac:dyDescent="0.55000000000000004">
      <c r="A35" s="38" t="s">
        <v>119</v>
      </c>
      <c r="B35" s="57">
        <v>46.051000000000002</v>
      </c>
      <c r="C35" s="24">
        <v>49.552</v>
      </c>
      <c r="D35" s="24">
        <f>AVERAGE(Table4[[#This Row],[Week 1 Average]:[Week 2 Average]])</f>
        <v>47.801500000000004</v>
      </c>
      <c r="E35" s="13"/>
      <c r="H35" s="88"/>
      <c r="I35" s="88"/>
      <c r="J35" s="89"/>
    </row>
    <row r="36" spans="1:10" x14ac:dyDescent="0.55000000000000004">
      <c r="A36" s="38" t="s">
        <v>125</v>
      </c>
      <c r="B36" s="57">
        <v>45.8705</v>
      </c>
      <c r="C36" s="24">
        <v>49.765000000000001</v>
      </c>
      <c r="D36" s="79">
        <f>AVERAGE(Table4[[#This Row],[Week 1 Average]:[Week 2 Average]])</f>
        <v>47.817750000000004</v>
      </c>
      <c r="E36" s="7"/>
      <c r="H36" s="88"/>
      <c r="I36" s="88"/>
      <c r="J36" s="89"/>
    </row>
    <row r="37" spans="1:10" x14ac:dyDescent="0.55000000000000004">
      <c r="A37" s="38" t="s">
        <v>118</v>
      </c>
      <c r="B37" s="57">
        <v>46.131</v>
      </c>
      <c r="C37" s="24">
        <v>49.552999999999997</v>
      </c>
      <c r="D37" s="24">
        <f>AVERAGE(Table4[[#This Row],[Week 1 Average]:[Week 2 Average]])</f>
        <v>47.841999999999999</v>
      </c>
      <c r="E37" s="7"/>
      <c r="H37" s="88"/>
      <c r="I37" s="88"/>
      <c r="J37" s="89"/>
    </row>
    <row r="38" spans="1:10" x14ac:dyDescent="0.55000000000000004">
      <c r="A38" s="78" t="s">
        <v>140</v>
      </c>
      <c r="B38" s="57">
        <v>45.8825</v>
      </c>
      <c r="C38" s="24">
        <v>49.805500000000002</v>
      </c>
      <c r="D38" s="79">
        <f>AVERAGE(Table4[[#This Row],[Week 1 Average]:[Week 2 Average]])</f>
        <v>47.844000000000001</v>
      </c>
      <c r="E38" s="24" t="s">
        <v>34</v>
      </c>
      <c r="H38" s="88"/>
      <c r="I38" s="88"/>
      <c r="J38" s="89"/>
    </row>
    <row r="39" spans="1:10" x14ac:dyDescent="0.55000000000000004">
      <c r="A39" s="38" t="s">
        <v>52</v>
      </c>
      <c r="B39" s="57">
        <v>45.923999999999999</v>
      </c>
      <c r="C39" s="24">
        <v>49.778999999999996</v>
      </c>
      <c r="D39" s="24">
        <f>AVERAGE(Table4[[#This Row],[Week 1 Average]:[Week 2 Average]])</f>
        <v>47.851500000000001</v>
      </c>
      <c r="H39" s="88"/>
      <c r="I39" s="88"/>
      <c r="J39" s="89"/>
    </row>
    <row r="40" spans="1:10" x14ac:dyDescent="0.55000000000000004">
      <c r="A40" s="78" t="s">
        <v>104</v>
      </c>
      <c r="B40" s="57">
        <v>45.844999999999999</v>
      </c>
      <c r="C40" s="24">
        <v>49.881</v>
      </c>
      <c r="D40" s="77">
        <f>AVERAGE(Table4[[#This Row],[Week 1 Average]:[Week 2 Average]])</f>
        <v>47.863</v>
      </c>
      <c r="E40" s="13"/>
      <c r="H40" s="88"/>
      <c r="I40" s="88"/>
      <c r="J40" s="89"/>
    </row>
    <row r="41" spans="1:10" x14ac:dyDescent="0.55000000000000004">
      <c r="A41" s="78" t="s">
        <v>146</v>
      </c>
      <c r="B41" s="57">
        <v>45.614000000000004</v>
      </c>
      <c r="C41" s="24">
        <v>49.512999999999998</v>
      </c>
      <c r="D41" s="24">
        <f>AVERAGE(Table4[[#This Row],[Week 1 Average]:[Week 2 Average]])</f>
        <v>47.563500000000005</v>
      </c>
      <c r="E41" s="13"/>
      <c r="H41" s="88"/>
      <c r="I41" s="88"/>
      <c r="J41" s="89"/>
    </row>
    <row r="42" spans="1:10" x14ac:dyDescent="0.55000000000000004">
      <c r="A42" s="38" t="s">
        <v>75</v>
      </c>
      <c r="B42" s="57">
        <v>46.158500000000004</v>
      </c>
      <c r="C42" s="24">
        <v>49.730499999999999</v>
      </c>
      <c r="D42" s="24">
        <f>AVERAGE(Table4[[#This Row],[Week 1 Average]:[Week 2 Average]])</f>
        <v>47.944500000000005</v>
      </c>
      <c r="E42" s="7"/>
      <c r="H42" s="88"/>
      <c r="I42" s="88"/>
      <c r="J42" s="89"/>
    </row>
    <row r="43" spans="1:10" x14ac:dyDescent="0.55000000000000004">
      <c r="A43" s="94" t="s">
        <v>88</v>
      </c>
      <c r="B43" s="92">
        <v>46.470500000000001</v>
      </c>
      <c r="C43" s="92">
        <v>49.938000000000002</v>
      </c>
      <c r="D43" s="24">
        <f>AVERAGE(Table4[[#This Row],[Week 1 Average]:[Week 2 Average]])</f>
        <v>48.204250000000002</v>
      </c>
      <c r="E43" s="7"/>
      <c r="H43" s="88"/>
      <c r="I43" s="88"/>
      <c r="J43" s="89"/>
    </row>
    <row r="44" spans="1:10" x14ac:dyDescent="0.55000000000000004">
      <c r="A44" s="94" t="s">
        <v>113</v>
      </c>
      <c r="B44" s="92">
        <v>45.682000000000002</v>
      </c>
      <c r="C44" s="92">
        <v>49.805999999999997</v>
      </c>
      <c r="D44" s="24">
        <f>AVERAGE(Table4[[#This Row],[Week 1 Average]:[Week 2 Average]])</f>
        <v>47.744</v>
      </c>
      <c r="E44" s="7"/>
      <c r="H44" s="88"/>
      <c r="I44" s="88"/>
      <c r="J44" s="89"/>
    </row>
    <row r="45" spans="1:10" x14ac:dyDescent="0.55000000000000004">
      <c r="A45" s="39" t="s">
        <v>76</v>
      </c>
      <c r="B45" s="59">
        <v>46.179500000000004</v>
      </c>
      <c r="C45" s="25">
        <v>49.709999999999994</v>
      </c>
      <c r="D45" s="25">
        <f>AVERAGE(Table4[[#This Row],[Week 1 Average]:[Week 2 Average]])</f>
        <v>47.944749999999999</v>
      </c>
      <c r="E45" s="7"/>
      <c r="H45" s="88"/>
      <c r="I45" s="88"/>
      <c r="J45" s="89"/>
    </row>
    <row r="46" spans="1:10" x14ac:dyDescent="0.55000000000000004">
      <c r="A46" s="71" t="s">
        <v>67</v>
      </c>
      <c r="B46" s="59">
        <v>46.189499999999995</v>
      </c>
      <c r="C46" s="25">
        <v>49.774999999999999</v>
      </c>
      <c r="D46" s="25">
        <f>AVERAGE(Table4[[#This Row],[Week 1 Average]:[Week 2 Average]])</f>
        <v>47.982249999999993</v>
      </c>
      <c r="H46" s="88"/>
    </row>
    <row r="47" spans="1:10" x14ac:dyDescent="0.55000000000000004">
      <c r="A47" s="68" t="s">
        <v>87</v>
      </c>
      <c r="B47" s="59">
        <v>46.158500000000004</v>
      </c>
      <c r="C47" s="25">
        <v>49.822000000000003</v>
      </c>
      <c r="D47" s="25">
        <f>AVERAGE(Table4[[#This Row],[Week 1 Average]:[Week 2 Average]])</f>
        <v>47.990250000000003</v>
      </c>
      <c r="E47" s="7"/>
      <c r="H47" s="88"/>
      <c r="I47" s="88"/>
      <c r="J47" s="89"/>
    </row>
    <row r="48" spans="1:10" x14ac:dyDescent="0.55000000000000004">
      <c r="A48" s="68" t="s">
        <v>115</v>
      </c>
      <c r="B48" s="59">
        <v>46.217500000000001</v>
      </c>
      <c r="C48" s="25">
        <v>49.768999999999998</v>
      </c>
      <c r="D48" s="25">
        <f>AVERAGE(Table4[[#This Row],[Week 1 Average]:[Week 2 Average]])</f>
        <v>47.993250000000003</v>
      </c>
      <c r="E48" s="13"/>
      <c r="H48" s="88"/>
      <c r="I48" s="88"/>
      <c r="J48" s="89"/>
    </row>
    <row r="49" spans="1:10" x14ac:dyDescent="0.55000000000000004">
      <c r="A49" s="68" t="s">
        <v>46</v>
      </c>
      <c r="B49" s="59">
        <v>46.400499999999994</v>
      </c>
      <c r="C49" s="25">
        <v>49.667500000000004</v>
      </c>
      <c r="D49" s="25">
        <f>AVERAGE(Table4[[#This Row],[Week 1 Average]:[Week 2 Average]])</f>
        <v>48.033999999999999</v>
      </c>
      <c r="E49" s="7"/>
      <c r="H49" s="88"/>
      <c r="I49" s="88"/>
      <c r="J49" s="89"/>
    </row>
    <row r="50" spans="1:10" x14ac:dyDescent="0.55000000000000004">
      <c r="A50" s="68" t="s">
        <v>80</v>
      </c>
      <c r="B50" s="59">
        <v>46.1815</v>
      </c>
      <c r="C50" s="25">
        <v>49.97</v>
      </c>
      <c r="D50" s="25">
        <f>AVERAGE(Table4[[#This Row],[Week 1 Average]:[Week 2 Average]])</f>
        <v>48.075749999999999</v>
      </c>
      <c r="E50" s="7"/>
      <c r="H50" s="88"/>
      <c r="I50" s="88"/>
      <c r="J50" s="89"/>
    </row>
    <row r="51" spans="1:10" x14ac:dyDescent="0.55000000000000004">
      <c r="A51" s="68" t="s">
        <v>81</v>
      </c>
      <c r="B51" s="59">
        <v>46.433500000000002</v>
      </c>
      <c r="C51" s="25">
        <v>49.732500000000002</v>
      </c>
      <c r="D51" s="59">
        <f>AVERAGE(Table4[[#This Row],[Week 1 Average]:[Week 2 Average]])</f>
        <v>48.082999999999998</v>
      </c>
      <c r="E51" s="7"/>
      <c r="H51" s="88"/>
      <c r="I51" s="88"/>
      <c r="J51" s="89"/>
    </row>
    <row r="52" spans="1:10" x14ac:dyDescent="0.55000000000000004">
      <c r="A52" s="68" t="s">
        <v>155</v>
      </c>
      <c r="B52" s="59">
        <v>46.386499999999998</v>
      </c>
      <c r="C52" s="25">
        <v>49.861000000000004</v>
      </c>
      <c r="D52" s="35">
        <f>AVERAGE(Table4[[#This Row],[Week 1 Average]:[Week 2 Average]])</f>
        <v>48.123750000000001</v>
      </c>
      <c r="E52" s="7"/>
      <c r="H52" s="88"/>
      <c r="I52" s="88"/>
      <c r="J52" s="89"/>
    </row>
    <row r="53" spans="1:10" x14ac:dyDescent="0.55000000000000004">
      <c r="A53" s="68" t="s">
        <v>66</v>
      </c>
      <c r="B53" s="59">
        <v>46.481999999999999</v>
      </c>
      <c r="C53" s="25">
        <v>49.844000000000001</v>
      </c>
      <c r="D53" s="25">
        <f>AVERAGE(Table4[[#This Row],[Week 1 Average]:[Week 2 Average]])</f>
        <v>48.162999999999997</v>
      </c>
      <c r="E53" s="25" t="s">
        <v>35</v>
      </c>
      <c r="H53" s="88"/>
      <c r="I53" s="88"/>
      <c r="J53" s="89"/>
    </row>
    <row r="54" spans="1:10" x14ac:dyDescent="0.55000000000000004">
      <c r="A54" s="68" t="s">
        <v>150</v>
      </c>
      <c r="B54" s="59">
        <v>46.441000000000003</v>
      </c>
      <c r="C54" s="25">
        <v>49.891499999999994</v>
      </c>
      <c r="D54" s="25">
        <f>AVERAGE(Table4[[#This Row],[Week 1 Average]:[Week 2 Average]])</f>
        <v>48.166249999999998</v>
      </c>
      <c r="E54" s="13"/>
      <c r="H54" s="88"/>
      <c r="I54" s="88"/>
      <c r="J54" s="89"/>
    </row>
    <row r="55" spans="1:10" x14ac:dyDescent="0.55000000000000004">
      <c r="A55" s="68" t="s">
        <v>151</v>
      </c>
      <c r="B55" s="59">
        <v>46.555499999999995</v>
      </c>
      <c r="C55" s="25">
        <v>49.966999999999999</v>
      </c>
      <c r="D55" s="59">
        <f>AVERAGE(Table4[[#This Row],[Week 1 Average]:[Week 2 Average]])</f>
        <v>48.261249999999997</v>
      </c>
      <c r="E55" s="7"/>
      <c r="H55" s="88"/>
      <c r="I55" s="88"/>
      <c r="J55" s="89"/>
    </row>
    <row r="56" spans="1:10" x14ac:dyDescent="0.55000000000000004">
      <c r="A56" s="68" t="s">
        <v>98</v>
      </c>
      <c r="B56" s="59">
        <v>46.469499999999996</v>
      </c>
      <c r="C56" s="25">
        <v>50.108499999999999</v>
      </c>
      <c r="D56" s="25">
        <f>AVERAGE(Table4[[#This Row],[Week 1 Average]:[Week 2 Average]])</f>
        <v>48.289000000000001</v>
      </c>
      <c r="E56" s="7"/>
      <c r="H56" s="88"/>
    </row>
    <row r="57" spans="1:10" x14ac:dyDescent="0.55000000000000004">
      <c r="A57" s="68" t="s">
        <v>96</v>
      </c>
      <c r="B57" s="59">
        <v>49.114999999999995</v>
      </c>
      <c r="C57" s="25">
        <v>51.731999999999999</v>
      </c>
      <c r="D57" s="25">
        <f>AVERAGE(Table4[[#This Row],[Week 1 Average]:[Week 2 Average]])</f>
        <v>50.423499999999997</v>
      </c>
      <c r="E57" s="7"/>
      <c r="H57" s="88"/>
      <c r="I57" s="88"/>
      <c r="J57" s="89"/>
    </row>
    <row r="58" spans="1:10" x14ac:dyDescent="0.55000000000000004">
      <c r="A58" s="96" t="s">
        <v>97</v>
      </c>
      <c r="B58" s="72">
        <v>47.344000000000001</v>
      </c>
      <c r="C58" s="72">
        <v>50.476500000000001</v>
      </c>
      <c r="D58" s="25">
        <f>AVERAGE(Table4[[#This Row],[Week 1 Average]:[Week 2 Average]])</f>
        <v>48.910250000000005</v>
      </c>
      <c r="E58" s="7"/>
      <c r="H58" s="88"/>
      <c r="I58" s="88"/>
      <c r="J58" s="89"/>
    </row>
    <row r="59" spans="1:10" x14ac:dyDescent="0.55000000000000004">
      <c r="A59" s="80" t="s">
        <v>130</v>
      </c>
      <c r="B59" s="58">
        <v>46.616</v>
      </c>
      <c r="C59" s="26">
        <v>50.183500000000002</v>
      </c>
      <c r="D59" s="26">
        <f>AVERAGE(Table4[[#This Row],[Week 1 Average]:[Week 2 Average]])</f>
        <v>48.399749999999997</v>
      </c>
      <c r="E59" s="7"/>
      <c r="H59" s="88"/>
      <c r="I59" s="88"/>
      <c r="J59" s="89"/>
    </row>
    <row r="60" spans="1:10" x14ac:dyDescent="0.55000000000000004">
      <c r="A60" s="80" t="s">
        <v>138</v>
      </c>
      <c r="B60" s="58">
        <v>46.881</v>
      </c>
      <c r="C60" s="26">
        <v>50.023499999999999</v>
      </c>
      <c r="D60" s="26">
        <f>AVERAGE(Table4[[#This Row],[Week 1 Average]:[Week 2 Average]])</f>
        <v>48.452249999999999</v>
      </c>
      <c r="E60" s="13"/>
      <c r="H60" s="88"/>
      <c r="I60" s="88"/>
      <c r="J60" s="89"/>
    </row>
    <row r="61" spans="1:10" x14ac:dyDescent="0.55000000000000004">
      <c r="A61" s="80" t="s">
        <v>137</v>
      </c>
      <c r="B61" s="58">
        <v>46.9375</v>
      </c>
      <c r="C61" s="26">
        <v>50.015000000000001</v>
      </c>
      <c r="D61" s="26">
        <f>AVERAGE(Table4[[#This Row],[Week 1 Average]:[Week 2 Average]])</f>
        <v>48.47625</v>
      </c>
      <c r="E61" s="7"/>
      <c r="H61" s="88"/>
      <c r="I61" s="88"/>
      <c r="J61" s="89"/>
    </row>
    <row r="62" spans="1:10" x14ac:dyDescent="0.55000000000000004">
      <c r="A62" s="80" t="s">
        <v>90</v>
      </c>
      <c r="B62" s="58">
        <v>47.014499999999998</v>
      </c>
      <c r="C62" s="26">
        <v>50.069499999999998</v>
      </c>
      <c r="D62" s="26">
        <f>AVERAGE(Table4[[#This Row],[Week 1 Average]:[Week 2 Average]])</f>
        <v>48.542000000000002</v>
      </c>
      <c r="E62" s="13"/>
      <c r="H62" s="88"/>
      <c r="I62" s="88"/>
      <c r="J62" s="89"/>
    </row>
    <row r="63" spans="1:10" x14ac:dyDescent="0.55000000000000004">
      <c r="A63" s="80" t="s">
        <v>139</v>
      </c>
      <c r="B63" s="58">
        <v>47.137</v>
      </c>
      <c r="C63" s="26">
        <v>49.976500000000001</v>
      </c>
      <c r="D63" s="26">
        <f>AVERAGE(Table4[[#This Row],[Week 1 Average]:[Week 2 Average]])</f>
        <v>48.556750000000001</v>
      </c>
      <c r="E63" s="13"/>
      <c r="H63" s="88"/>
      <c r="I63" s="88"/>
      <c r="J63" s="89"/>
    </row>
    <row r="64" spans="1:10" x14ac:dyDescent="0.55000000000000004">
      <c r="A64" s="80" t="s">
        <v>177</v>
      </c>
      <c r="B64" s="58">
        <v>47.0655</v>
      </c>
      <c r="C64" s="26">
        <v>50.086500000000001</v>
      </c>
      <c r="D64" s="58">
        <f>AVERAGE(Table4[[#This Row],[Week 1 Average]:[Week 2 Average]])</f>
        <v>48.576000000000001</v>
      </c>
      <c r="E64" s="7"/>
      <c r="H64" s="88"/>
      <c r="I64" s="88"/>
      <c r="J64" s="89"/>
    </row>
    <row r="65" spans="1:10" x14ac:dyDescent="0.55000000000000004">
      <c r="A65" s="80" t="s">
        <v>126</v>
      </c>
      <c r="B65" s="58">
        <v>47.103999999999999</v>
      </c>
      <c r="C65" s="26">
        <v>50.069000000000003</v>
      </c>
      <c r="D65" s="26">
        <f>AVERAGE(Table4[[#This Row],[Week 1 Average]:[Week 2 Average]])</f>
        <v>48.586500000000001</v>
      </c>
      <c r="E65" s="7"/>
      <c r="H65" s="88"/>
      <c r="I65" s="88"/>
      <c r="J65" s="89"/>
    </row>
    <row r="66" spans="1:10" x14ac:dyDescent="0.55000000000000004">
      <c r="A66" s="80" t="s">
        <v>53</v>
      </c>
      <c r="B66" s="58">
        <v>46.881</v>
      </c>
      <c r="C66" s="26">
        <v>50.364999999999995</v>
      </c>
      <c r="D66" s="26">
        <f>AVERAGE(Table4[[#This Row],[Week 1 Average]:[Week 2 Average]])</f>
        <v>48.622999999999998</v>
      </c>
      <c r="E66" s="7"/>
      <c r="H66" s="88"/>
      <c r="I66" s="88"/>
      <c r="J66" s="89"/>
    </row>
    <row r="67" spans="1:10" x14ac:dyDescent="0.55000000000000004">
      <c r="A67" s="80" t="s">
        <v>145</v>
      </c>
      <c r="B67" s="58">
        <v>46.874000000000002</v>
      </c>
      <c r="C67" s="26">
        <v>50.403999999999996</v>
      </c>
      <c r="D67" s="26">
        <f>AVERAGE(Table4[[#This Row],[Week 1 Average]:[Week 2 Average]])</f>
        <v>48.638999999999996</v>
      </c>
      <c r="E67" s="7"/>
      <c r="H67" s="88"/>
      <c r="I67" s="88"/>
      <c r="J67" s="89"/>
    </row>
    <row r="68" spans="1:10" x14ac:dyDescent="0.55000000000000004">
      <c r="A68" s="80" t="s">
        <v>60</v>
      </c>
      <c r="B68" s="58">
        <v>46.957499999999996</v>
      </c>
      <c r="C68" s="26">
        <v>50.372500000000002</v>
      </c>
      <c r="D68" s="26">
        <f>AVERAGE(Table4[[#This Row],[Week 1 Average]:[Week 2 Average]])</f>
        <v>48.664999999999999</v>
      </c>
      <c r="E68" s="26" t="s">
        <v>36</v>
      </c>
      <c r="H68" s="88"/>
      <c r="I68" s="88"/>
      <c r="J68" s="89"/>
    </row>
    <row r="69" spans="1:10" x14ac:dyDescent="0.55000000000000004">
      <c r="A69" s="80" t="s">
        <v>91</v>
      </c>
      <c r="B69" s="58">
        <v>47.422499999999999</v>
      </c>
      <c r="C69" s="26">
        <v>50.0595</v>
      </c>
      <c r="D69" s="26">
        <f>AVERAGE(Table4[[#This Row],[Week 1 Average]:[Week 2 Average]])</f>
        <v>48.741</v>
      </c>
      <c r="E69" s="7"/>
      <c r="H69" s="88"/>
      <c r="I69" s="88"/>
      <c r="J69" s="89"/>
    </row>
    <row r="70" spans="1:10" x14ac:dyDescent="0.55000000000000004">
      <c r="A70" s="40" t="s">
        <v>70</v>
      </c>
      <c r="B70" s="58">
        <v>46.981999999999999</v>
      </c>
      <c r="C70" s="26">
        <v>50.566000000000003</v>
      </c>
      <c r="D70" s="26">
        <f>AVERAGE(Table4[[#This Row],[Week 1 Average]:[Week 2 Average]])</f>
        <v>48.774000000000001</v>
      </c>
      <c r="E70" s="7"/>
      <c r="H70" s="88"/>
      <c r="I70" s="88"/>
      <c r="J70" s="89"/>
    </row>
    <row r="71" spans="1:10" x14ac:dyDescent="0.55000000000000004">
      <c r="A71" s="40" t="s">
        <v>131</v>
      </c>
      <c r="B71" s="58">
        <v>47.116500000000002</v>
      </c>
      <c r="C71" s="26">
        <v>50.458500000000001</v>
      </c>
      <c r="D71" s="26">
        <f>AVERAGE(Table4[[#This Row],[Week 1 Average]:[Week 2 Average]])</f>
        <v>48.787500000000001</v>
      </c>
      <c r="E71" s="13"/>
      <c r="H71" s="88"/>
      <c r="I71" s="88"/>
      <c r="J71" s="89"/>
    </row>
    <row r="72" spans="1:10" x14ac:dyDescent="0.55000000000000004">
      <c r="A72" s="40" t="s">
        <v>153</v>
      </c>
      <c r="B72" s="58">
        <v>47.383000000000003</v>
      </c>
      <c r="C72" s="26">
        <v>50.2425</v>
      </c>
      <c r="D72" s="26">
        <f>AVERAGE(Table4[[#This Row],[Week 1 Average]:[Week 2 Average]])</f>
        <v>48.812750000000001</v>
      </c>
      <c r="E72" s="7"/>
      <c r="H72" s="88"/>
    </row>
    <row r="73" spans="1:10" x14ac:dyDescent="0.55000000000000004">
      <c r="A73" s="41" t="s">
        <v>64</v>
      </c>
      <c r="B73" s="67">
        <v>47.355999999999995</v>
      </c>
      <c r="C73" s="48">
        <v>50.397000000000006</v>
      </c>
      <c r="D73" s="48">
        <f>AVERAGE(Table4[[#This Row],[Week 1 Average]:[Week 2 Average]])</f>
        <v>48.8765</v>
      </c>
      <c r="E73" s="7"/>
      <c r="H73" s="88"/>
      <c r="I73" s="88"/>
      <c r="J73" s="89"/>
    </row>
    <row r="74" spans="1:10" x14ac:dyDescent="0.55000000000000004">
      <c r="A74" s="41" t="s">
        <v>123</v>
      </c>
      <c r="B74" s="67">
        <v>47.394999999999996</v>
      </c>
      <c r="C74" s="48">
        <v>50.454000000000001</v>
      </c>
      <c r="D74" s="48">
        <f>AVERAGE(Table4[[#This Row],[Week 1 Average]:[Week 2 Average]])</f>
        <v>48.924499999999995</v>
      </c>
      <c r="E74" s="7"/>
      <c r="H74" s="88"/>
      <c r="I74" s="88"/>
      <c r="J74" s="89"/>
    </row>
    <row r="75" spans="1:10" x14ac:dyDescent="0.55000000000000004">
      <c r="A75" s="41" t="s">
        <v>144</v>
      </c>
      <c r="B75" s="67">
        <v>47.2545</v>
      </c>
      <c r="C75" s="48">
        <v>50.730500000000006</v>
      </c>
      <c r="D75" s="48">
        <f>AVERAGE(Table4[[#This Row],[Week 1 Average]:[Week 2 Average]])</f>
        <v>48.992500000000007</v>
      </c>
      <c r="E75" s="7"/>
      <c r="H75" s="88"/>
      <c r="I75" s="88"/>
      <c r="J75" s="89"/>
    </row>
    <row r="76" spans="1:10" x14ac:dyDescent="0.55000000000000004">
      <c r="A76" s="41" t="s">
        <v>95</v>
      </c>
      <c r="B76" s="67">
        <v>47.547499999999999</v>
      </c>
      <c r="C76" s="48">
        <v>50.494500000000002</v>
      </c>
      <c r="D76" s="48">
        <f>AVERAGE(Table4[[#This Row],[Week 1 Average]:[Week 2 Average]])</f>
        <v>49.021000000000001</v>
      </c>
      <c r="E76" s="13"/>
      <c r="H76" s="88"/>
      <c r="I76" s="88"/>
      <c r="J76" s="89"/>
    </row>
    <row r="77" spans="1:10" x14ac:dyDescent="0.55000000000000004">
      <c r="A77" s="41" t="s">
        <v>72</v>
      </c>
      <c r="B77" s="67">
        <v>47.4925</v>
      </c>
      <c r="C77" s="48">
        <v>50.552</v>
      </c>
      <c r="D77" s="48">
        <f>AVERAGE(Table4[[#This Row],[Week 1 Average]:[Week 2 Average]])</f>
        <v>49.02225</v>
      </c>
      <c r="E77" s="7"/>
      <c r="H77" s="88"/>
      <c r="I77" s="88"/>
      <c r="J77" s="89"/>
    </row>
    <row r="78" spans="1:10" x14ac:dyDescent="0.55000000000000004">
      <c r="A78" s="41" t="s">
        <v>85</v>
      </c>
      <c r="B78" s="67">
        <v>47.561499999999995</v>
      </c>
      <c r="C78" s="48">
        <v>50.584000000000003</v>
      </c>
      <c r="D78" s="48">
        <f>AVERAGE(Table4[[#This Row],[Week 1 Average]:[Week 2 Average]])</f>
        <v>49.072749999999999</v>
      </c>
      <c r="E78" s="7"/>
      <c r="H78" s="88"/>
      <c r="I78" s="88"/>
      <c r="J78" s="89"/>
    </row>
    <row r="79" spans="1:10" x14ac:dyDescent="0.55000000000000004">
      <c r="A79" s="41" t="s">
        <v>100</v>
      </c>
      <c r="B79" s="67">
        <v>47.573999999999998</v>
      </c>
      <c r="C79" s="48">
        <v>50.573499999999996</v>
      </c>
      <c r="D79" s="48">
        <f>AVERAGE(Table4[[#This Row],[Week 1 Average]:[Week 2 Average]])</f>
        <v>49.073749999999997</v>
      </c>
      <c r="E79" s="7"/>
      <c r="H79" s="88"/>
      <c r="I79" s="88"/>
      <c r="J79" s="89"/>
    </row>
    <row r="80" spans="1:10" x14ac:dyDescent="0.55000000000000004">
      <c r="A80" s="41" t="s">
        <v>74</v>
      </c>
      <c r="B80" s="67">
        <v>47.7</v>
      </c>
      <c r="C80" s="48">
        <v>50.615000000000002</v>
      </c>
      <c r="D80" s="48">
        <f>AVERAGE(Table4[[#This Row],[Week 1 Average]:[Week 2 Average]])</f>
        <v>49.157499999999999</v>
      </c>
      <c r="E80" s="7"/>
      <c r="H80" s="88"/>
      <c r="I80" s="88"/>
      <c r="J80" s="89"/>
    </row>
    <row r="81" spans="1:10" x14ac:dyDescent="0.55000000000000004">
      <c r="A81" s="95" t="s">
        <v>114</v>
      </c>
      <c r="B81" s="84">
        <v>46.552999999999997</v>
      </c>
      <c r="C81" s="84">
        <v>50.057000000000002</v>
      </c>
      <c r="D81" s="48">
        <f>AVERAGE(Table4[[#This Row],[Week 1 Average]:[Week 2 Average]])</f>
        <v>48.305</v>
      </c>
      <c r="E81" s="7"/>
      <c r="H81" s="88"/>
      <c r="I81" s="88"/>
      <c r="J81" s="89"/>
    </row>
    <row r="82" spans="1:10" x14ac:dyDescent="0.55000000000000004">
      <c r="A82" s="41" t="s">
        <v>112</v>
      </c>
      <c r="B82" s="67">
        <v>47.628999999999998</v>
      </c>
      <c r="C82" s="48">
        <v>50.689499999999995</v>
      </c>
      <c r="D82" s="48">
        <f>AVERAGE(Table4[[#This Row],[Week 1 Average]:[Week 2 Average]])</f>
        <v>49.15925</v>
      </c>
      <c r="H82" s="88"/>
      <c r="I82" s="88"/>
      <c r="J82" s="89"/>
    </row>
    <row r="83" spans="1:10" x14ac:dyDescent="0.55000000000000004">
      <c r="A83" s="41" t="s">
        <v>62</v>
      </c>
      <c r="B83" s="67">
        <v>47.648499999999999</v>
      </c>
      <c r="C83" s="48">
        <v>50.706500000000005</v>
      </c>
      <c r="D83" s="48">
        <f>AVERAGE(Table4[[#This Row],[Week 1 Average]:[Week 2 Average]])</f>
        <v>49.177500000000002</v>
      </c>
      <c r="H83" s="88"/>
      <c r="I83" s="88"/>
      <c r="J83" s="89"/>
    </row>
    <row r="84" spans="1:10" x14ac:dyDescent="0.55000000000000004">
      <c r="A84" s="41" t="s">
        <v>108</v>
      </c>
      <c r="B84" s="67">
        <v>47.738500000000002</v>
      </c>
      <c r="C84" s="48">
        <v>50.645499999999998</v>
      </c>
      <c r="D84" s="48">
        <f>AVERAGE(Table4[[#This Row],[Week 1 Average]:[Week 2 Average]])</f>
        <v>49.192</v>
      </c>
      <c r="E84" s="48" t="s">
        <v>157</v>
      </c>
      <c r="H84" s="88"/>
      <c r="I84" s="88"/>
      <c r="J84" s="89"/>
    </row>
    <row r="85" spans="1:10" x14ac:dyDescent="0.55000000000000004">
      <c r="A85" s="41" t="s">
        <v>83</v>
      </c>
      <c r="B85" s="67">
        <v>48.138500000000001</v>
      </c>
      <c r="C85" s="48">
        <v>50.726999999999997</v>
      </c>
      <c r="D85" s="48">
        <f>AVERAGE(Table4[[#This Row],[Week 1 Average]:[Week 2 Average]])</f>
        <v>49.432749999999999</v>
      </c>
      <c r="H85" s="88"/>
      <c r="I85" s="88"/>
      <c r="J85" s="89"/>
    </row>
    <row r="86" spans="1:10" x14ac:dyDescent="0.55000000000000004">
      <c r="A86" s="86" t="s">
        <v>116</v>
      </c>
      <c r="B86" s="67">
        <v>48.32</v>
      </c>
      <c r="C86" s="48">
        <v>50.785499999999999</v>
      </c>
      <c r="D86" s="48">
        <f>AVERAGE(Table4[[#This Row],[Week 1 Average]:[Week 2 Average]])</f>
        <v>49.552750000000003</v>
      </c>
      <c r="H86" s="88"/>
      <c r="I86" s="88"/>
      <c r="J86" s="89"/>
    </row>
    <row r="87" spans="1:10" x14ac:dyDescent="0.55000000000000004">
      <c r="A87" s="70" t="s">
        <v>124</v>
      </c>
      <c r="B87" s="63">
        <v>48.500999999999998</v>
      </c>
      <c r="C87" s="49">
        <v>50.761000000000003</v>
      </c>
      <c r="D87" s="49">
        <f>AVERAGE(Table4[[#This Row],[Week 1 Average]:[Week 2 Average]])</f>
        <v>49.631</v>
      </c>
      <c r="H87" s="88"/>
      <c r="I87" s="88"/>
      <c r="J87" s="89"/>
    </row>
    <row r="88" spans="1:10" x14ac:dyDescent="0.55000000000000004">
      <c r="A88" s="69" t="s">
        <v>93</v>
      </c>
      <c r="B88" s="63">
        <v>48.620999999999995</v>
      </c>
      <c r="C88" s="49">
        <v>51.234999999999999</v>
      </c>
      <c r="D88" s="49">
        <f>AVERAGE(Table4[[#This Row],[Week 1 Average]:[Week 2 Average]])</f>
        <v>49.927999999999997</v>
      </c>
      <c r="H88" s="88"/>
      <c r="I88" s="88"/>
      <c r="J88" s="89"/>
    </row>
    <row r="89" spans="1:10" x14ac:dyDescent="0.55000000000000004">
      <c r="A89" s="81" t="s">
        <v>166</v>
      </c>
      <c r="B89" s="63">
        <v>50.603999999999999</v>
      </c>
      <c r="C89" s="49">
        <v>49.417500000000004</v>
      </c>
      <c r="D89" s="49">
        <f>AVERAGE(Table4[[#This Row],[Week 1 Average]:[Week 2 Average]])</f>
        <v>50.010750000000002</v>
      </c>
      <c r="H89" s="88"/>
      <c r="I89" s="88"/>
      <c r="J89" s="89"/>
    </row>
    <row r="90" spans="1:10" x14ac:dyDescent="0.55000000000000004">
      <c r="A90" s="69" t="s">
        <v>136</v>
      </c>
      <c r="B90" s="63">
        <v>48.956500000000005</v>
      </c>
      <c r="C90" s="49">
        <v>51.246499999999997</v>
      </c>
      <c r="D90" s="63">
        <f>AVERAGE(Table4[[#This Row],[Week 1 Average]:[Week 2 Average]])</f>
        <v>50.101500000000001</v>
      </c>
      <c r="H90" s="88"/>
      <c r="I90" s="88"/>
      <c r="J90" s="89"/>
    </row>
    <row r="91" spans="1:10" x14ac:dyDescent="0.55000000000000004">
      <c r="A91" s="69" t="s">
        <v>152</v>
      </c>
      <c r="B91" s="63">
        <v>48.919499999999999</v>
      </c>
      <c r="C91" s="49">
        <v>51.424000000000007</v>
      </c>
      <c r="D91" s="63">
        <f>AVERAGE(Table4[[#This Row],[Week 1 Average]:[Week 2 Average]])</f>
        <v>50.171750000000003</v>
      </c>
      <c r="H91" s="88"/>
      <c r="I91" s="88"/>
      <c r="J91" s="89"/>
    </row>
    <row r="92" spans="1:10" x14ac:dyDescent="0.55000000000000004">
      <c r="A92" s="81" t="s">
        <v>167</v>
      </c>
      <c r="B92" s="63">
        <v>50.603999999999999</v>
      </c>
      <c r="C92" s="49">
        <v>49.844000000000001</v>
      </c>
      <c r="D92" s="63">
        <f>AVERAGE(Table4[[#This Row],[Week 1 Average]:[Week 2 Average]])</f>
        <v>50.224000000000004</v>
      </c>
      <c r="H92" s="88"/>
      <c r="I92" s="88"/>
      <c r="J92" s="89"/>
    </row>
    <row r="93" spans="1:10" x14ac:dyDescent="0.55000000000000004">
      <c r="A93" s="69" t="s">
        <v>63</v>
      </c>
      <c r="B93" s="63">
        <v>46.251999999999995</v>
      </c>
      <c r="C93" s="49">
        <v>54.386000000000003</v>
      </c>
      <c r="D93" s="63">
        <f>AVERAGE(Table4[[#This Row],[Week 1 Average]:[Week 2 Average]])</f>
        <v>50.319000000000003</v>
      </c>
      <c r="H93" s="88"/>
      <c r="I93" s="88"/>
      <c r="J93" s="89"/>
    </row>
    <row r="94" spans="1:10" x14ac:dyDescent="0.55000000000000004">
      <c r="A94" s="69" t="s">
        <v>121</v>
      </c>
      <c r="B94" s="63">
        <v>49.393000000000001</v>
      </c>
      <c r="C94" s="49">
        <v>51.552000000000007</v>
      </c>
      <c r="D94" s="63">
        <f>AVERAGE(Table4[[#This Row],[Week 1 Average]:[Week 2 Average]])</f>
        <v>50.472500000000004</v>
      </c>
      <c r="H94" s="88"/>
      <c r="I94" s="88"/>
      <c r="J94" s="89"/>
    </row>
    <row r="95" spans="1:10" x14ac:dyDescent="0.55000000000000004">
      <c r="A95" s="69" t="s">
        <v>73</v>
      </c>
      <c r="B95" s="63">
        <v>50.003</v>
      </c>
      <c r="C95" s="49">
        <v>51.030999999999999</v>
      </c>
      <c r="D95" s="63">
        <f>AVERAGE(Table4[[#This Row],[Week 1 Average]:[Week 2 Average]])</f>
        <v>50.516999999999996</v>
      </c>
      <c r="H95" s="88"/>
      <c r="I95" s="88"/>
      <c r="J95" s="89"/>
    </row>
    <row r="96" spans="1:10" x14ac:dyDescent="0.55000000000000004">
      <c r="A96" s="69" t="s">
        <v>142</v>
      </c>
      <c r="B96" s="63">
        <v>50.603999999999999</v>
      </c>
      <c r="C96" s="49">
        <v>51.139499999999998</v>
      </c>
      <c r="D96" s="63">
        <f>AVERAGE(Table4[[#This Row],[Week 1 Average]:[Week 2 Average]])</f>
        <v>50.871749999999999</v>
      </c>
      <c r="E96" s="49" t="s">
        <v>158</v>
      </c>
      <c r="H96" s="88"/>
      <c r="I96" s="88"/>
      <c r="J96" s="89"/>
    </row>
    <row r="97" spans="1:10" x14ac:dyDescent="0.55000000000000004">
      <c r="A97" s="69" t="s">
        <v>106</v>
      </c>
      <c r="B97" s="63">
        <v>50.078000000000003</v>
      </c>
      <c r="C97" s="49">
        <v>51.887500000000003</v>
      </c>
      <c r="D97" s="63">
        <f>AVERAGE(Table4[[#This Row],[Week 1 Average]:[Week 2 Average]])</f>
        <v>50.982750000000003</v>
      </c>
      <c r="H97" s="88"/>
      <c r="I97" s="88"/>
      <c r="J97" s="89"/>
    </row>
    <row r="98" spans="1:10" x14ac:dyDescent="0.55000000000000004">
      <c r="A98" s="42" t="s">
        <v>71</v>
      </c>
      <c r="B98" s="63">
        <v>50.603999999999999</v>
      </c>
      <c r="C98" s="49">
        <v>51.424000000000007</v>
      </c>
      <c r="D98" s="63">
        <f>AVERAGE(Table4[[#This Row],[Week 1 Average]:[Week 2 Average]])</f>
        <v>51.014000000000003</v>
      </c>
      <c r="H98" s="88"/>
      <c r="I98" s="88"/>
      <c r="J98" s="89"/>
    </row>
    <row r="99" spans="1:10" x14ac:dyDescent="0.55000000000000004">
      <c r="A99" s="42" t="s">
        <v>49</v>
      </c>
      <c r="B99" s="63">
        <v>48.085999999999999</v>
      </c>
      <c r="C99" s="49">
        <v>54.386000000000003</v>
      </c>
      <c r="D99" s="63">
        <f>AVERAGE(Table4[[#This Row],[Week 1 Average]:[Week 2 Average]])</f>
        <v>51.236000000000004</v>
      </c>
      <c r="H99" s="88"/>
      <c r="I99" s="88"/>
      <c r="J99" s="89"/>
    </row>
    <row r="100" spans="1:10" x14ac:dyDescent="0.55000000000000004">
      <c r="A100" s="43" t="s">
        <v>129</v>
      </c>
      <c r="B100" s="62">
        <v>50.603999999999999</v>
      </c>
      <c r="C100" s="50">
        <v>52.1355</v>
      </c>
      <c r="D100" s="62">
        <f>AVERAGE(Table4[[#This Row],[Week 1 Average]:[Week 2 Average]])</f>
        <v>51.369749999999996</v>
      </c>
      <c r="H100" s="88"/>
      <c r="I100" s="88"/>
      <c r="J100" s="89"/>
    </row>
    <row r="101" spans="1:10" x14ac:dyDescent="0.55000000000000004">
      <c r="A101" s="43" t="s">
        <v>78</v>
      </c>
      <c r="B101" s="62">
        <v>50.603999999999999</v>
      </c>
      <c r="C101" s="50">
        <v>52.314</v>
      </c>
      <c r="D101" s="62">
        <f>AVERAGE(Table4[[#This Row],[Week 1 Average]:[Week 2 Average]])</f>
        <v>51.459000000000003</v>
      </c>
      <c r="H101" s="88"/>
      <c r="I101" s="88"/>
      <c r="J101" s="89"/>
    </row>
    <row r="102" spans="1:10" x14ac:dyDescent="0.55000000000000004">
      <c r="A102" s="82" t="s">
        <v>148</v>
      </c>
      <c r="B102" s="62">
        <v>49.863</v>
      </c>
      <c r="C102" s="50">
        <v>54.386000000000003</v>
      </c>
      <c r="D102" s="62">
        <f>AVERAGE(Table4[[#This Row],[Week 1 Average]:[Week 2 Average]])</f>
        <v>52.124499999999998</v>
      </c>
      <c r="H102" s="88"/>
      <c r="I102" s="88"/>
      <c r="J102" s="89"/>
    </row>
    <row r="103" spans="1:10" x14ac:dyDescent="0.55000000000000004">
      <c r="A103" s="82" t="s">
        <v>141</v>
      </c>
      <c r="B103" s="62">
        <v>50.603499999999997</v>
      </c>
      <c r="C103" s="50">
        <v>54.386000000000003</v>
      </c>
      <c r="D103" s="62">
        <f>AVERAGE(Table4[[#This Row],[Week 1 Average]:[Week 2 Average]])</f>
        <v>52.494749999999996</v>
      </c>
      <c r="H103" s="88"/>
      <c r="I103" s="88"/>
      <c r="J103" s="89"/>
    </row>
    <row r="104" spans="1:10" x14ac:dyDescent="0.55000000000000004">
      <c r="A104" s="82" t="s">
        <v>48</v>
      </c>
      <c r="B104" s="62">
        <v>50.603999999999999</v>
      </c>
      <c r="C104" s="50">
        <v>54.386000000000003</v>
      </c>
      <c r="D104" s="62">
        <f>AVERAGE(Table4[[#This Row],[Week 1 Average]:[Week 2 Average]])</f>
        <v>52.495000000000005</v>
      </c>
      <c r="H104" s="88"/>
      <c r="I104" s="88"/>
      <c r="J104" s="89"/>
    </row>
    <row r="105" spans="1:10" x14ac:dyDescent="0.55000000000000004">
      <c r="A105" s="43" t="s">
        <v>57</v>
      </c>
      <c r="B105" s="62">
        <v>50.603999999999999</v>
      </c>
      <c r="C105" s="50">
        <v>54.386000000000003</v>
      </c>
      <c r="D105" s="62">
        <f>AVERAGE(Table4[[#This Row],[Week 1 Average]:[Week 2 Average]])</f>
        <v>52.495000000000005</v>
      </c>
      <c r="H105" s="88"/>
      <c r="I105" s="88"/>
      <c r="J105" s="89"/>
    </row>
    <row r="106" spans="1:10" x14ac:dyDescent="0.55000000000000004">
      <c r="A106" s="43" t="s">
        <v>65</v>
      </c>
      <c r="B106" s="62">
        <v>50.603999999999999</v>
      </c>
      <c r="C106" s="50">
        <v>54.386000000000003</v>
      </c>
      <c r="D106" s="62">
        <f>AVERAGE(Table4[[#This Row],[Week 1 Average]:[Week 2 Average]])</f>
        <v>52.495000000000005</v>
      </c>
      <c r="H106" s="88"/>
      <c r="I106" s="88"/>
      <c r="J106" s="89"/>
    </row>
    <row r="107" spans="1:10" x14ac:dyDescent="0.55000000000000004">
      <c r="A107" s="43" t="s">
        <v>79</v>
      </c>
      <c r="B107" s="62">
        <v>50.603999999999999</v>
      </c>
      <c r="C107" s="50">
        <v>54.386000000000003</v>
      </c>
      <c r="D107" s="62">
        <f>AVERAGE(Table4[[#This Row],[Week 1 Average]:[Week 2 Average]])</f>
        <v>52.495000000000005</v>
      </c>
      <c r="H107" s="88"/>
      <c r="I107" s="88"/>
      <c r="J107" s="89"/>
    </row>
    <row r="108" spans="1:10" x14ac:dyDescent="0.55000000000000004">
      <c r="A108" s="43" t="s">
        <v>86</v>
      </c>
      <c r="B108" s="62">
        <v>50.603999999999999</v>
      </c>
      <c r="C108" s="50">
        <v>54.386000000000003</v>
      </c>
      <c r="D108" s="62">
        <f>AVERAGE(Table4[[#This Row],[Week 1 Average]:[Week 2 Average]])</f>
        <v>52.495000000000005</v>
      </c>
      <c r="H108" s="88"/>
      <c r="I108" s="88"/>
      <c r="J108" s="89"/>
    </row>
    <row r="109" spans="1:10" x14ac:dyDescent="0.55000000000000004">
      <c r="A109" s="43" t="s">
        <v>147</v>
      </c>
      <c r="B109" s="62">
        <v>50.603999999999999</v>
      </c>
      <c r="C109" s="50">
        <v>54.386000000000003</v>
      </c>
      <c r="D109" s="62">
        <f>AVERAGE(Table4[[#This Row],[Week 1 Average]:[Week 2 Average]])</f>
        <v>52.495000000000005</v>
      </c>
      <c r="H109" s="88"/>
      <c r="I109" s="88"/>
      <c r="J109" s="89"/>
    </row>
    <row r="110" spans="1:10" x14ac:dyDescent="0.55000000000000004">
      <c r="A110" s="43" t="s">
        <v>54</v>
      </c>
      <c r="B110" s="62">
        <v>50.603999999999999</v>
      </c>
      <c r="C110" s="50">
        <v>54.386000000000003</v>
      </c>
      <c r="D110" s="87">
        <f>AVERAGE(Table4[[#This Row],[Week 1 Average]:[Week 2 Average]])</f>
        <v>52.495000000000005</v>
      </c>
      <c r="E110" s="50" t="s">
        <v>159</v>
      </c>
      <c r="H110" s="88"/>
      <c r="I110" s="88"/>
      <c r="J110" s="89"/>
    </row>
    <row r="111" spans="1:10" x14ac:dyDescent="0.55000000000000004">
      <c r="A111" s="91" t="s">
        <v>59</v>
      </c>
      <c r="B111" s="51">
        <v>46.618499999999997</v>
      </c>
      <c r="C111" s="50">
        <v>50.067499999999995</v>
      </c>
      <c r="D111" s="50">
        <f>AVERAGE(Table4[[#This Row],[Week 1 Average]:[Week 2 Average]])</f>
        <v>48.342999999999996</v>
      </c>
      <c r="H111" s="88"/>
      <c r="I111" s="88"/>
      <c r="J111" s="89"/>
    </row>
    <row r="112" spans="1:10" x14ac:dyDescent="0.55000000000000004">
      <c r="A112" s="91" t="s">
        <v>149</v>
      </c>
      <c r="B112" s="51">
        <v>46.673000000000002</v>
      </c>
      <c r="C112" s="50">
        <v>50.028499999999994</v>
      </c>
      <c r="D112" s="50">
        <f>AVERAGE(Table4[[#This Row],[Week 1 Average]:[Week 2 Average]])</f>
        <v>48.350749999999998</v>
      </c>
      <c r="H112" s="88"/>
      <c r="I112" s="88"/>
      <c r="J112" s="89"/>
    </row>
    <row r="113" spans="1:10" x14ac:dyDescent="0.55000000000000004">
      <c r="A113" s="91" t="s">
        <v>156</v>
      </c>
      <c r="B113" s="51">
        <v>49.838000000000001</v>
      </c>
      <c r="C113" s="50">
        <v>54.386000000000003</v>
      </c>
      <c r="D113" s="50">
        <f>AVERAGE(Table4[[#This Row],[Week 1 Average]:[Week 2 Average]])</f>
        <v>52.112000000000002</v>
      </c>
      <c r="H113" s="88"/>
      <c r="I113" s="88"/>
      <c r="J113" s="89"/>
    </row>
    <row r="114" spans="1:10" x14ac:dyDescent="0.55000000000000004">
      <c r="H114" s="88"/>
      <c r="I114" s="88"/>
      <c r="J114" s="89"/>
    </row>
    <row r="115" spans="1:10" x14ac:dyDescent="0.55000000000000004">
      <c r="H115" s="88"/>
      <c r="I115" s="88"/>
      <c r="J115" s="89"/>
    </row>
    <row r="116" spans="1:10" x14ac:dyDescent="0.55000000000000004">
      <c r="H116" s="88"/>
      <c r="I116" s="88"/>
      <c r="J116" s="89"/>
    </row>
    <row r="117" spans="1:10" x14ac:dyDescent="0.55000000000000004">
      <c r="H117" s="88"/>
      <c r="I117" s="88"/>
      <c r="J117" s="89"/>
    </row>
    <row r="120" spans="1:10" x14ac:dyDescent="0.55000000000000004">
      <c r="E120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84F90-8146-487A-85D9-4140276022D3}">
  <dimension ref="A2:M109"/>
  <sheetViews>
    <sheetView workbookViewId="0">
      <selection activeCell="N8" sqref="N8"/>
    </sheetView>
  </sheetViews>
  <sheetFormatPr defaultColWidth="8.89453125" defaultRowHeight="14.4" x14ac:dyDescent="0.55000000000000004"/>
  <cols>
    <col min="1" max="1" width="19.89453125" customWidth="1"/>
    <col min="2" max="4" width="11" customWidth="1"/>
    <col min="5" max="5" width="11" style="7" customWidth="1"/>
    <col min="12" max="12" width="11.7890625" bestFit="1" customWidth="1"/>
    <col min="13" max="13" width="12.3125" bestFit="1" customWidth="1"/>
  </cols>
  <sheetData>
    <row r="2" spans="1:13" s="1" customFormat="1" x14ac:dyDescent="0.5">
      <c r="A2" s="1" t="s">
        <v>0</v>
      </c>
      <c r="B2" s="1" t="s">
        <v>5</v>
      </c>
      <c r="C2" s="1" t="s">
        <v>6</v>
      </c>
      <c r="D2" s="8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</row>
    <row r="3" spans="1:13" x14ac:dyDescent="0.55000000000000004">
      <c r="A3" s="12" t="s">
        <v>77</v>
      </c>
      <c r="B3" s="12">
        <v>43.720999999999997</v>
      </c>
      <c r="C3" s="12">
        <v>43.542000000000002</v>
      </c>
      <c r="D3" s="13">
        <f>AVERAGE(Table1[[#This Row],[1ST RACE]:[2ND RACE]])</f>
        <v>43.631500000000003</v>
      </c>
      <c r="E3" s="3"/>
      <c r="F3" s="3">
        <v>0</v>
      </c>
      <c r="G3" s="3">
        <v>0</v>
      </c>
      <c r="H3" s="3">
        <v>12</v>
      </c>
      <c r="I3" s="3">
        <v>15</v>
      </c>
      <c r="J3" s="3">
        <v>15</v>
      </c>
      <c r="K3" s="3"/>
      <c r="L3" s="3">
        <f>SUM(Table1[[#This Row],[WEEK 1]:[WEEK 6]])</f>
        <v>42</v>
      </c>
    </row>
    <row r="4" spans="1:13" x14ac:dyDescent="0.55000000000000004">
      <c r="A4" s="12" t="s">
        <v>82</v>
      </c>
      <c r="B4" s="12">
        <v>43.774999999999999</v>
      </c>
      <c r="C4" s="12">
        <v>43.716999999999999</v>
      </c>
      <c r="D4" s="13">
        <f>AVERAGE(Table1[[#This Row],[1ST RACE]:[2ND RACE]])</f>
        <v>43.745999999999995</v>
      </c>
      <c r="E4" s="3"/>
      <c r="F4" s="3">
        <v>0</v>
      </c>
      <c r="G4" s="3">
        <v>0</v>
      </c>
      <c r="H4" s="3">
        <v>15</v>
      </c>
      <c r="I4" s="3">
        <v>12</v>
      </c>
      <c r="J4" s="3">
        <v>12</v>
      </c>
      <c r="K4" s="3"/>
      <c r="L4" s="3">
        <f>SUM(Table1[[#This Row],[WEEK 1]:[WEEK 6]])</f>
        <v>39</v>
      </c>
    </row>
    <row r="5" spans="1:13" x14ac:dyDescent="0.55000000000000004">
      <c r="A5" s="14" t="s">
        <v>68</v>
      </c>
      <c r="B5" s="14">
        <v>44.366999999999997</v>
      </c>
      <c r="C5" s="14">
        <v>43.741999999999997</v>
      </c>
      <c r="D5" s="13">
        <f>AVERAGE(Table1[[#This Row],[1ST RACE]:[2ND RACE]])</f>
        <v>44.054499999999997</v>
      </c>
      <c r="E5" s="3"/>
      <c r="F5" s="3">
        <v>0</v>
      </c>
      <c r="G5" s="3">
        <v>0</v>
      </c>
      <c r="H5" s="3">
        <v>10</v>
      </c>
      <c r="I5" s="3">
        <v>7</v>
      </c>
      <c r="J5" s="3">
        <v>10</v>
      </c>
      <c r="K5" s="3"/>
      <c r="L5" s="3">
        <f>SUM(Table1[[#This Row],[WEEK 1]:[WEEK 6]])</f>
        <v>27</v>
      </c>
    </row>
    <row r="6" spans="1:13" x14ac:dyDescent="0.55000000000000004">
      <c r="A6" s="12" t="s">
        <v>128</v>
      </c>
      <c r="B6" s="12">
        <v>44.465000000000003</v>
      </c>
      <c r="C6" s="12">
        <v>43.929000000000002</v>
      </c>
      <c r="D6" s="13">
        <f>AVERAGE(Table1[[#This Row],[1ST RACE]:[2ND RACE]])</f>
        <v>44.197000000000003</v>
      </c>
      <c r="E6" s="3"/>
      <c r="F6" s="3">
        <v>0</v>
      </c>
      <c r="G6" s="3">
        <v>0</v>
      </c>
      <c r="H6" s="3">
        <v>8</v>
      </c>
      <c r="I6" s="3">
        <v>6</v>
      </c>
      <c r="J6" s="3">
        <v>7</v>
      </c>
      <c r="K6" s="3"/>
      <c r="L6" s="3">
        <f>SUM(Table1[[#This Row],[WEEK 1]:[WEEK 6]])</f>
        <v>21</v>
      </c>
    </row>
    <row r="7" spans="1:13" x14ac:dyDescent="0.55000000000000004">
      <c r="A7" s="12" t="s">
        <v>127</v>
      </c>
      <c r="B7" s="12">
        <v>44.411999999999999</v>
      </c>
      <c r="C7" s="12">
        <v>44.281999999999996</v>
      </c>
      <c r="D7" s="13">
        <f>AVERAGE(Table1[[#This Row],[1ST RACE]:[2ND RACE]])</f>
        <v>44.346999999999994</v>
      </c>
      <c r="E7" s="3"/>
      <c r="F7" s="3">
        <v>0</v>
      </c>
      <c r="G7" s="3">
        <v>0</v>
      </c>
      <c r="H7" s="3">
        <v>7</v>
      </c>
      <c r="I7" s="3">
        <v>10</v>
      </c>
      <c r="J7" s="3">
        <v>4</v>
      </c>
      <c r="K7" s="3"/>
      <c r="L7" s="3">
        <f>SUM(Table1[[#This Row],[WEEK 1]:[WEEK 6]])</f>
        <v>21</v>
      </c>
    </row>
    <row r="8" spans="1:13" x14ac:dyDescent="0.55000000000000004">
      <c r="A8" s="12" t="s">
        <v>105</v>
      </c>
      <c r="B8" s="12">
        <v>44.445</v>
      </c>
      <c r="C8" s="12">
        <v>43.911999999999999</v>
      </c>
      <c r="D8" s="117">
        <f>AVERAGE(Table1[[#This Row],[1ST RACE]:[2ND RACE]])</f>
        <v>44.1785</v>
      </c>
      <c r="E8" s="13"/>
      <c r="F8" s="3">
        <v>0</v>
      </c>
      <c r="G8" s="3">
        <v>0</v>
      </c>
      <c r="H8" s="3">
        <v>4</v>
      </c>
      <c r="I8" s="3">
        <v>8</v>
      </c>
      <c r="J8" s="3">
        <v>8</v>
      </c>
      <c r="K8" s="3"/>
      <c r="L8" s="118">
        <f>SUM(Table1[[#This Row],[WEEK 1]:[WEEK 6]])</f>
        <v>20</v>
      </c>
    </row>
    <row r="9" spans="1:13" x14ac:dyDescent="0.55000000000000004">
      <c r="A9" s="12" t="s">
        <v>133</v>
      </c>
      <c r="B9" s="12">
        <v>44.445</v>
      </c>
      <c r="C9" s="12">
        <v>44.037999999999997</v>
      </c>
      <c r="D9" s="117">
        <f>AVERAGE(Table1[[#This Row],[1ST RACE]:[2ND RACE]])</f>
        <v>44.241500000000002</v>
      </c>
      <c r="E9" s="13"/>
      <c r="F9" s="3">
        <v>0</v>
      </c>
      <c r="G9" s="3">
        <v>0</v>
      </c>
      <c r="H9" s="3">
        <v>3</v>
      </c>
      <c r="I9" s="3">
        <v>4</v>
      </c>
      <c r="J9" s="3">
        <v>6</v>
      </c>
      <c r="K9" s="3"/>
      <c r="L9" s="118">
        <f>SUM(Table1[[#This Row],[WEEK 1]:[WEEK 6]])</f>
        <v>13</v>
      </c>
    </row>
    <row r="10" spans="1:13" x14ac:dyDescent="0.55000000000000004">
      <c r="A10" s="12" t="s">
        <v>143</v>
      </c>
      <c r="B10" s="12">
        <v>44.31</v>
      </c>
      <c r="C10" s="12">
        <v>44.302999999999997</v>
      </c>
      <c r="D10" s="13">
        <f>AVERAGE(Table1[[#This Row],[1ST RACE]:[2ND RACE]])</f>
        <v>44.3065</v>
      </c>
      <c r="E10" s="3"/>
      <c r="F10" s="3">
        <v>0</v>
      </c>
      <c r="G10" s="3">
        <v>0</v>
      </c>
      <c r="H10" s="3">
        <v>6</v>
      </c>
      <c r="I10" s="3">
        <v>2</v>
      </c>
      <c r="J10" s="3">
        <v>5</v>
      </c>
      <c r="K10" s="3"/>
      <c r="L10" s="3">
        <f>SUM(Table1[[#This Row],[WEEK 1]:[WEEK 6]])</f>
        <v>13</v>
      </c>
    </row>
    <row r="11" spans="1:13" x14ac:dyDescent="0.55000000000000004">
      <c r="A11" s="12" t="s">
        <v>109</v>
      </c>
      <c r="B11" s="12">
        <v>44.933</v>
      </c>
      <c r="C11" s="12">
        <v>44.305999999999997</v>
      </c>
      <c r="D11" s="117">
        <f>AVERAGE(Table1[[#This Row],[1ST RACE]:[2ND RACE]])</f>
        <v>44.619500000000002</v>
      </c>
      <c r="E11" s="13"/>
      <c r="F11" s="3">
        <v>0</v>
      </c>
      <c r="G11" s="3">
        <v>0</v>
      </c>
      <c r="H11" s="3">
        <v>5</v>
      </c>
      <c r="I11" s="3">
        <v>3</v>
      </c>
      <c r="J11" s="3">
        <v>3</v>
      </c>
      <c r="K11" s="3"/>
      <c r="L11" s="118">
        <f>SUM(Table1[[#This Row],[WEEK 1]:[WEEK 6]])</f>
        <v>11</v>
      </c>
      <c r="M11" s="3"/>
    </row>
    <row r="12" spans="1:13" x14ac:dyDescent="0.55000000000000004">
      <c r="A12" s="12" t="s">
        <v>56</v>
      </c>
      <c r="B12" s="12">
        <v>45.021999999999998</v>
      </c>
      <c r="C12" s="12">
        <v>44.469000000000001</v>
      </c>
      <c r="D12" s="117">
        <f>AVERAGE(Table1[[#This Row],[1ST RACE]:[2ND RACE]])</f>
        <v>44.7455</v>
      </c>
      <c r="E12" s="13"/>
      <c r="F12" s="3">
        <v>0</v>
      </c>
      <c r="G12" s="3">
        <v>0</v>
      </c>
      <c r="H12" s="3">
        <v>2</v>
      </c>
      <c r="I12" s="3">
        <v>5</v>
      </c>
      <c r="J12" s="3">
        <v>2</v>
      </c>
      <c r="K12" s="3"/>
      <c r="L12" s="118">
        <f>SUM(Table1[[#This Row],[WEEK 1]:[WEEK 6]])</f>
        <v>9</v>
      </c>
      <c r="M12" s="3"/>
    </row>
    <row r="13" spans="1:13" x14ac:dyDescent="0.55000000000000004">
      <c r="A13" s="12" t="s">
        <v>154</v>
      </c>
      <c r="B13" s="12">
        <v>45.323999999999998</v>
      </c>
      <c r="C13" s="12">
        <v>45.067</v>
      </c>
      <c r="D13" s="13">
        <f>AVERAGE(Table1[[#This Row],[1ST RACE]:[2ND RACE]])</f>
        <v>45.195499999999996</v>
      </c>
      <c r="E13" s="3"/>
      <c r="F13" s="3">
        <v>0</v>
      </c>
      <c r="G13" s="3">
        <v>0</v>
      </c>
      <c r="H13" s="3">
        <v>2</v>
      </c>
      <c r="I13" s="3">
        <v>2</v>
      </c>
      <c r="J13" s="3">
        <v>2</v>
      </c>
      <c r="K13" s="3"/>
      <c r="L13" s="3">
        <f>SUM(Table1[[#This Row],[WEEK 1]:[WEEK 6]])</f>
        <v>6</v>
      </c>
    </row>
    <row r="14" spans="1:13" x14ac:dyDescent="0.55000000000000004">
      <c r="A14" s="12" t="s">
        <v>120</v>
      </c>
      <c r="B14" s="12">
        <v>45.738</v>
      </c>
      <c r="C14" s="12">
        <v>45.664999999999999</v>
      </c>
      <c r="D14" s="117">
        <f>AVERAGE(Table1[[#This Row],[1ST RACE]:[2ND RACE]])</f>
        <v>45.701499999999996</v>
      </c>
      <c r="E14" s="13"/>
      <c r="F14" s="3">
        <v>0</v>
      </c>
      <c r="G14" s="3">
        <v>0</v>
      </c>
      <c r="H14" s="3">
        <v>2</v>
      </c>
      <c r="I14" s="3">
        <v>2</v>
      </c>
      <c r="J14" s="3">
        <v>2</v>
      </c>
      <c r="K14" s="3"/>
      <c r="L14" s="118">
        <f>SUM(Table1[[#This Row],[WEEK 1]:[WEEK 6]])</f>
        <v>6</v>
      </c>
    </row>
    <row r="15" spans="1:13" x14ac:dyDescent="0.55000000000000004">
      <c r="A15" s="12" t="s">
        <v>107</v>
      </c>
      <c r="B15" s="12"/>
      <c r="C15" s="12"/>
      <c r="D15" s="13" t="e">
        <f>AVERAGE(Table1[[#This Row],[1ST RACE]:[2ND RACE]])</f>
        <v>#DIV/0!</v>
      </c>
      <c r="E15" s="3"/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/>
      <c r="L15" s="3">
        <f>SUM(Table1[[#This Row],[WEEK 1]:[WEEK 6]])</f>
        <v>2</v>
      </c>
    </row>
    <row r="16" spans="1:13" x14ac:dyDescent="0.55000000000000004">
      <c r="A16" s="12"/>
      <c r="B16" s="12"/>
      <c r="C16" s="12"/>
      <c r="D16" s="117"/>
      <c r="E16" s="13"/>
      <c r="F16" s="3"/>
      <c r="G16" s="3"/>
      <c r="H16" s="3"/>
      <c r="I16" s="3"/>
      <c r="J16" s="3"/>
      <c r="K16" s="3"/>
      <c r="L16" s="118"/>
    </row>
    <row r="17" spans="1:12" x14ac:dyDescent="0.55000000000000004">
      <c r="A17" s="12"/>
      <c r="B17" s="12"/>
      <c r="C17" s="12"/>
      <c r="D17" s="117"/>
      <c r="E17" s="13"/>
      <c r="F17" s="3"/>
      <c r="G17" s="3"/>
      <c r="H17" s="3"/>
      <c r="I17" s="3"/>
      <c r="J17" s="3"/>
      <c r="K17" s="3"/>
      <c r="L17" s="118"/>
    </row>
    <row r="18" spans="1:12" x14ac:dyDescent="0.55000000000000004">
      <c r="A18" s="10" t="s">
        <v>16</v>
      </c>
      <c r="B18" s="11" t="s">
        <v>1</v>
      </c>
      <c r="C18" s="10" t="s">
        <v>2</v>
      </c>
      <c r="D18" s="11" t="s">
        <v>3</v>
      </c>
      <c r="E18"/>
    </row>
    <row r="19" spans="1:12" x14ac:dyDescent="0.55000000000000004">
      <c r="A19" s="14"/>
      <c r="B19" s="14"/>
      <c r="C19" s="14"/>
      <c r="D19" s="14"/>
      <c r="E19"/>
    </row>
    <row r="20" spans="1:12" x14ac:dyDescent="0.55000000000000004">
      <c r="A20" s="14"/>
      <c r="B20" s="14"/>
      <c r="C20" s="14"/>
      <c r="D20" s="14"/>
      <c r="E20"/>
    </row>
    <row r="21" spans="1:12" x14ac:dyDescent="0.55000000000000004">
      <c r="A21" s="14"/>
      <c r="B21" s="14"/>
      <c r="C21" s="14"/>
      <c r="D21" s="14"/>
      <c r="E21"/>
    </row>
    <row r="22" spans="1:12" x14ac:dyDescent="0.55000000000000004">
      <c r="A22" s="14"/>
      <c r="B22" s="14"/>
      <c r="C22" s="14"/>
      <c r="D22" s="14"/>
      <c r="E22"/>
    </row>
    <row r="23" spans="1:12" x14ac:dyDescent="0.55000000000000004">
      <c r="A23" s="14"/>
      <c r="B23" s="14"/>
      <c r="C23" s="14"/>
      <c r="D23" s="14"/>
      <c r="E23"/>
    </row>
    <row r="24" spans="1:12" x14ac:dyDescent="0.55000000000000004">
      <c r="A24" s="14"/>
      <c r="B24" s="14"/>
      <c r="C24" s="14"/>
      <c r="D24" s="14"/>
      <c r="E24"/>
    </row>
    <row r="25" spans="1:12" x14ac:dyDescent="0.55000000000000004">
      <c r="A25" s="14"/>
      <c r="B25" s="14"/>
      <c r="C25" s="14"/>
      <c r="D25" s="14"/>
      <c r="E25"/>
    </row>
    <row r="26" spans="1:12" x14ac:dyDescent="0.55000000000000004">
      <c r="A26" s="14"/>
      <c r="B26" s="14"/>
      <c r="C26" s="14"/>
      <c r="D26" s="14"/>
      <c r="E26"/>
    </row>
    <row r="27" spans="1:12" x14ac:dyDescent="0.55000000000000004">
      <c r="A27" s="14"/>
      <c r="B27" s="14"/>
      <c r="C27" s="14"/>
      <c r="D27" s="14"/>
    </row>
    <row r="28" spans="1:12" x14ac:dyDescent="0.55000000000000004">
      <c r="A28" s="5"/>
      <c r="B28" s="5"/>
      <c r="C28" s="5"/>
      <c r="D28" s="5"/>
    </row>
    <row r="29" spans="1:12" x14ac:dyDescent="0.55000000000000004">
      <c r="A29" s="5" t="s">
        <v>17</v>
      </c>
      <c r="B29" s="5" t="s">
        <v>1</v>
      </c>
      <c r="C29" s="5" t="s">
        <v>2</v>
      </c>
      <c r="D29" s="98"/>
    </row>
    <row r="30" spans="1:12" x14ac:dyDescent="0.55000000000000004">
      <c r="A30" s="14" t="s">
        <v>82</v>
      </c>
      <c r="B30" s="14">
        <v>48.523000000000003</v>
      </c>
      <c r="C30" s="14">
        <v>48.497999999999998</v>
      </c>
      <c r="D30" s="98"/>
    </row>
    <row r="31" spans="1:12" x14ac:dyDescent="0.55000000000000004">
      <c r="A31" s="14" t="s">
        <v>77</v>
      </c>
      <c r="B31" s="14">
        <v>48.741999999999997</v>
      </c>
      <c r="C31" s="14">
        <v>48.677999999999997</v>
      </c>
      <c r="D31" s="98"/>
    </row>
    <row r="32" spans="1:12" x14ac:dyDescent="0.55000000000000004">
      <c r="A32" s="14" t="s">
        <v>143</v>
      </c>
      <c r="B32" s="14">
        <v>49.128999999999998</v>
      </c>
      <c r="C32" s="14">
        <v>48.686</v>
      </c>
      <c r="D32" s="98"/>
    </row>
    <row r="33" spans="1:6" x14ac:dyDescent="0.55000000000000004">
      <c r="A33" s="14" t="s">
        <v>128</v>
      </c>
      <c r="B33" s="14">
        <v>48.994999999999997</v>
      </c>
      <c r="C33" s="14">
        <v>48.978999999999999</v>
      </c>
      <c r="D33" s="98"/>
    </row>
    <row r="34" spans="1:6" x14ac:dyDescent="0.55000000000000004">
      <c r="A34" s="97" t="s">
        <v>133</v>
      </c>
      <c r="B34" s="97">
        <v>49.204999999999998</v>
      </c>
      <c r="C34" s="97">
        <v>48.954000000000001</v>
      </c>
      <c r="D34" s="98"/>
    </row>
    <row r="35" spans="1:6" x14ac:dyDescent="0.55000000000000004">
      <c r="A35" s="14" t="s">
        <v>68</v>
      </c>
      <c r="B35" s="14">
        <v>49.194000000000003</v>
      </c>
      <c r="C35" s="14">
        <v>49.003</v>
      </c>
      <c r="D35" s="98"/>
    </row>
    <row r="36" spans="1:6" x14ac:dyDescent="0.55000000000000004">
      <c r="A36" s="14" t="s">
        <v>107</v>
      </c>
      <c r="B36" s="14">
        <v>49.19</v>
      </c>
      <c r="C36" s="14">
        <v>49.173000000000002</v>
      </c>
      <c r="D36" s="98"/>
    </row>
    <row r="37" spans="1:6" x14ac:dyDescent="0.55000000000000004">
      <c r="A37" s="14" t="s">
        <v>127</v>
      </c>
      <c r="B37" s="14">
        <v>49.287999999999997</v>
      </c>
      <c r="C37" s="14">
        <v>49.076000000000001</v>
      </c>
      <c r="D37" s="98"/>
    </row>
    <row r="38" spans="1:6" x14ac:dyDescent="0.55000000000000004">
      <c r="A38" s="97" t="s">
        <v>154</v>
      </c>
      <c r="B38" s="97">
        <v>49.502000000000002</v>
      </c>
      <c r="C38" s="97">
        <v>49.104999999999997</v>
      </c>
      <c r="D38" s="98"/>
    </row>
    <row r="39" spans="1:6" x14ac:dyDescent="0.55000000000000004">
      <c r="A39" s="97" t="s">
        <v>105</v>
      </c>
      <c r="B39" s="97">
        <v>49.515000000000001</v>
      </c>
      <c r="C39" s="97">
        <v>49.375999999999998</v>
      </c>
      <c r="D39" s="98"/>
    </row>
    <row r="40" spans="1:6" x14ac:dyDescent="0.55000000000000004">
      <c r="A40" s="97" t="s">
        <v>120</v>
      </c>
      <c r="B40" s="97">
        <v>49.591999999999999</v>
      </c>
      <c r="C40" s="97">
        <v>49.433</v>
      </c>
      <c r="D40" s="98"/>
    </row>
    <row r="41" spans="1:6" x14ac:dyDescent="0.55000000000000004">
      <c r="A41" s="97" t="s">
        <v>109</v>
      </c>
      <c r="B41" s="97">
        <v>49.726999999999997</v>
      </c>
      <c r="C41" s="97">
        <v>49.298999999999999</v>
      </c>
      <c r="D41" s="98"/>
      <c r="F41" s="5"/>
    </row>
    <row r="42" spans="1:6" x14ac:dyDescent="0.55000000000000004">
      <c r="A42" s="97" t="s">
        <v>56</v>
      </c>
      <c r="B42" s="97">
        <v>49.616999999999997</v>
      </c>
      <c r="C42" s="97">
        <v>49.487000000000002</v>
      </c>
      <c r="D42" s="98"/>
      <c r="F42" s="5"/>
    </row>
    <row r="43" spans="1:6" x14ac:dyDescent="0.55000000000000004">
      <c r="A43" s="14" t="s">
        <v>102</v>
      </c>
      <c r="B43" s="14">
        <v>49.66</v>
      </c>
      <c r="C43" s="14">
        <v>49.595999999999997</v>
      </c>
      <c r="D43" s="98"/>
      <c r="F43" s="5"/>
    </row>
    <row r="44" spans="1:6" x14ac:dyDescent="0.55000000000000004">
      <c r="A44" s="97"/>
      <c r="B44" s="97"/>
      <c r="C44" s="97"/>
      <c r="D44" s="14"/>
      <c r="F44" s="5"/>
    </row>
    <row r="45" spans="1:6" x14ac:dyDescent="0.55000000000000004">
      <c r="A45" s="97"/>
      <c r="B45" s="97"/>
      <c r="C45" s="97"/>
      <c r="D45" s="14"/>
      <c r="F45" s="5"/>
    </row>
    <row r="46" spans="1:6" x14ac:dyDescent="0.55000000000000004">
      <c r="A46" t="s">
        <v>18</v>
      </c>
      <c r="B46" t="s">
        <v>19</v>
      </c>
      <c r="C46" t="s">
        <v>2</v>
      </c>
      <c r="D46" s="14"/>
      <c r="F46" s="5"/>
    </row>
    <row r="47" spans="1:6" x14ac:dyDescent="0.55000000000000004">
      <c r="A47" s="3" t="s">
        <v>82</v>
      </c>
      <c r="B47" s="3">
        <v>44.143999999999998</v>
      </c>
      <c r="C47" s="3">
        <v>43.692999999999998</v>
      </c>
      <c r="D47" s="14"/>
      <c r="F47" s="5"/>
    </row>
    <row r="48" spans="1:6" x14ac:dyDescent="0.55000000000000004">
      <c r="A48" s="14" t="s">
        <v>77</v>
      </c>
      <c r="B48" s="14">
        <v>44.515000000000001</v>
      </c>
      <c r="C48" s="14">
        <v>43.84</v>
      </c>
      <c r="D48" s="14"/>
      <c r="F48" s="5"/>
    </row>
    <row r="49" spans="1:6" x14ac:dyDescent="0.55000000000000004">
      <c r="A49" s="14" t="s">
        <v>68</v>
      </c>
      <c r="B49" s="14">
        <v>44.558999999999997</v>
      </c>
      <c r="C49" s="14">
        <v>44.238</v>
      </c>
      <c r="D49" s="14"/>
      <c r="F49" s="5"/>
    </row>
    <row r="50" spans="1:6" x14ac:dyDescent="0.55000000000000004">
      <c r="A50" s="14" t="s">
        <v>128</v>
      </c>
      <c r="B50" s="14">
        <v>44.948999999999998</v>
      </c>
      <c r="C50" s="14">
        <v>44.25</v>
      </c>
      <c r="D50" s="14"/>
      <c r="F50" s="5"/>
    </row>
    <row r="51" spans="1:6" x14ac:dyDescent="0.55000000000000004">
      <c r="A51" s="14" t="s">
        <v>127</v>
      </c>
      <c r="B51" s="14">
        <v>44.941000000000003</v>
      </c>
      <c r="C51" s="14">
        <v>44.375999999999998</v>
      </c>
      <c r="D51" s="14"/>
      <c r="F51" s="5"/>
    </row>
    <row r="52" spans="1:6" x14ac:dyDescent="0.55000000000000004">
      <c r="A52" s="14" t="s">
        <v>143</v>
      </c>
      <c r="B52" s="14">
        <v>44.753999999999998</v>
      </c>
      <c r="C52" s="14">
        <v>44.587000000000003</v>
      </c>
      <c r="D52" s="14"/>
      <c r="F52" s="5"/>
    </row>
    <row r="53" spans="1:6" x14ac:dyDescent="0.55000000000000004">
      <c r="A53" s="14" t="s">
        <v>107</v>
      </c>
      <c r="B53" s="14">
        <v>44.917000000000002</v>
      </c>
      <c r="C53" s="14">
        <v>44.802</v>
      </c>
      <c r="D53" s="14"/>
      <c r="F53" s="5"/>
    </row>
    <row r="54" spans="1:6" x14ac:dyDescent="0.55000000000000004">
      <c r="A54" s="14" t="s">
        <v>154</v>
      </c>
      <c r="B54" s="14">
        <v>45.183999999999997</v>
      </c>
      <c r="C54" s="14">
        <v>44.962000000000003</v>
      </c>
      <c r="D54" s="14"/>
    </row>
    <row r="55" spans="1:6" x14ac:dyDescent="0.55000000000000004">
      <c r="A55" s="14" t="s">
        <v>109</v>
      </c>
      <c r="B55" s="14">
        <v>44.904000000000003</v>
      </c>
      <c r="C55" s="14">
        <v>44.503</v>
      </c>
      <c r="D55" s="14"/>
    </row>
    <row r="56" spans="1:6" x14ac:dyDescent="0.55000000000000004">
      <c r="A56" s="14" t="s">
        <v>133</v>
      </c>
      <c r="B56" s="14">
        <v>45.1</v>
      </c>
      <c r="C56" s="14">
        <v>44.588000000000001</v>
      </c>
    </row>
    <row r="57" spans="1:6" x14ac:dyDescent="0.55000000000000004">
      <c r="A57" s="97" t="s">
        <v>105</v>
      </c>
      <c r="B57" s="97">
        <v>44.58</v>
      </c>
      <c r="C57" s="97">
        <v>45.002000000000002</v>
      </c>
      <c r="D57" s="3"/>
    </row>
    <row r="58" spans="1:6" x14ac:dyDescent="0.55000000000000004">
      <c r="A58" s="97" t="s">
        <v>120</v>
      </c>
      <c r="B58" s="97">
        <v>45.673000000000002</v>
      </c>
      <c r="C58" s="97">
        <v>45.220999999999997</v>
      </c>
      <c r="D58" s="3"/>
      <c r="F58" s="5"/>
    </row>
    <row r="59" spans="1:6" x14ac:dyDescent="0.55000000000000004">
      <c r="A59" s="97" t="s">
        <v>56</v>
      </c>
      <c r="B59" s="97">
        <v>44.953000000000003</v>
      </c>
      <c r="C59" s="97">
        <v>44.777999999999999</v>
      </c>
      <c r="D59" s="14"/>
      <c r="F59" s="5"/>
    </row>
    <row r="60" spans="1:6" x14ac:dyDescent="0.55000000000000004">
      <c r="A60" s="97"/>
      <c r="B60" s="97"/>
      <c r="C60" s="97"/>
      <c r="D60" s="14"/>
      <c r="F60" s="5"/>
    </row>
    <row r="61" spans="1:6" x14ac:dyDescent="0.55000000000000004">
      <c r="A61" s="97"/>
      <c r="B61" s="97"/>
      <c r="C61" s="97"/>
      <c r="D61" s="14"/>
      <c r="F61" s="5"/>
    </row>
    <row r="62" spans="1:6" x14ac:dyDescent="0.55000000000000004">
      <c r="A62" t="s">
        <v>20</v>
      </c>
      <c r="B62" t="s">
        <v>1</v>
      </c>
      <c r="C62" t="s">
        <v>2</v>
      </c>
      <c r="D62" s="97"/>
      <c r="F62" s="5"/>
    </row>
    <row r="63" spans="1:6" x14ac:dyDescent="0.55000000000000004">
      <c r="A63" s="3" t="s">
        <v>77</v>
      </c>
      <c r="B63" s="3">
        <v>48.417000000000002</v>
      </c>
      <c r="C63" s="3">
        <v>48.143999999999998</v>
      </c>
      <c r="D63" s="123"/>
      <c r="F63" s="5"/>
    </row>
    <row r="64" spans="1:6" x14ac:dyDescent="0.55000000000000004">
      <c r="A64" s="3" t="s">
        <v>82</v>
      </c>
      <c r="B64" s="3">
        <v>48.546999999999997</v>
      </c>
      <c r="C64" s="3">
        <v>48.485999999999997</v>
      </c>
      <c r="D64" s="123"/>
      <c r="F64" s="5"/>
    </row>
    <row r="65" spans="1:6" x14ac:dyDescent="0.55000000000000004">
      <c r="A65" s="14" t="s">
        <v>127</v>
      </c>
      <c r="B65" s="14">
        <v>48.881</v>
      </c>
      <c r="C65" s="14">
        <v>48.656999999999996</v>
      </c>
      <c r="D65" s="123"/>
      <c r="F65" s="5"/>
    </row>
    <row r="66" spans="1:6" x14ac:dyDescent="0.55000000000000004">
      <c r="A66" s="97" t="s">
        <v>105</v>
      </c>
      <c r="B66" s="97">
        <v>48.945</v>
      </c>
      <c r="C66" s="97">
        <v>48.698</v>
      </c>
      <c r="D66" s="123"/>
      <c r="F66" s="5"/>
    </row>
    <row r="67" spans="1:6" x14ac:dyDescent="0.55000000000000004">
      <c r="A67" s="14" t="s">
        <v>68</v>
      </c>
      <c r="B67" s="14">
        <v>49.070999999999998</v>
      </c>
      <c r="C67" s="14">
        <v>48.677</v>
      </c>
      <c r="D67" s="123"/>
      <c r="F67" s="5"/>
    </row>
    <row r="68" spans="1:6" x14ac:dyDescent="0.55000000000000004">
      <c r="A68" s="14" t="s">
        <v>128</v>
      </c>
      <c r="B68" s="14">
        <v>49.103999999999999</v>
      </c>
      <c r="C68" s="14">
        <v>48.86</v>
      </c>
      <c r="D68" s="123"/>
    </row>
    <row r="69" spans="1:6" x14ac:dyDescent="0.55000000000000004">
      <c r="A69" s="97" t="s">
        <v>56</v>
      </c>
      <c r="B69" s="97">
        <v>49.164999999999999</v>
      </c>
      <c r="C69" s="97">
        <v>48.808</v>
      </c>
      <c r="D69" s="123"/>
    </row>
    <row r="70" spans="1:6" x14ac:dyDescent="0.55000000000000004">
      <c r="A70" s="14" t="s">
        <v>133</v>
      </c>
      <c r="B70" s="14">
        <v>49.140999999999998</v>
      </c>
      <c r="C70" s="14">
        <v>49.095999999999997</v>
      </c>
      <c r="D70" s="123"/>
    </row>
    <row r="71" spans="1:6" x14ac:dyDescent="0.55000000000000004">
      <c r="A71" s="14" t="s">
        <v>109</v>
      </c>
      <c r="B71" s="14">
        <v>49.457999999999998</v>
      </c>
      <c r="C71" s="14">
        <v>49.164999999999999</v>
      </c>
      <c r="D71" s="123"/>
    </row>
    <row r="72" spans="1:6" x14ac:dyDescent="0.55000000000000004">
      <c r="A72" s="14" t="s">
        <v>143</v>
      </c>
      <c r="B72" s="14">
        <v>49.637</v>
      </c>
      <c r="C72" s="14">
        <v>49.438000000000002</v>
      </c>
      <c r="D72" s="123"/>
    </row>
    <row r="73" spans="1:6" x14ac:dyDescent="0.55000000000000004">
      <c r="A73" s="14" t="s">
        <v>154</v>
      </c>
      <c r="B73" s="14">
        <v>50.027000000000001</v>
      </c>
      <c r="C73" s="14">
        <v>49.116</v>
      </c>
      <c r="D73" s="123"/>
    </row>
    <row r="74" spans="1:6" x14ac:dyDescent="0.55000000000000004">
      <c r="A74" s="97" t="s">
        <v>120</v>
      </c>
      <c r="B74" s="97">
        <v>50.369</v>
      </c>
      <c r="C74" s="97">
        <v>49.536000000000001</v>
      </c>
      <c r="D74" s="123"/>
    </row>
    <row r="75" spans="1:6" x14ac:dyDescent="0.55000000000000004">
      <c r="A75" s="14" t="s">
        <v>107</v>
      </c>
      <c r="B75" s="14"/>
      <c r="C75" s="14"/>
      <c r="D75" s="97"/>
      <c r="F75" s="5"/>
    </row>
    <row r="76" spans="1:6" x14ac:dyDescent="0.55000000000000004">
      <c r="A76" s="97"/>
      <c r="B76" s="97"/>
      <c r="C76" s="97"/>
      <c r="D76" s="3"/>
      <c r="F76" s="5"/>
    </row>
    <row r="77" spans="1:6" x14ac:dyDescent="0.55000000000000004">
      <c r="A77" s="97"/>
      <c r="B77" s="97"/>
      <c r="C77" s="97"/>
      <c r="D77" s="3"/>
      <c r="F77" s="5"/>
    </row>
    <row r="78" spans="1:6" x14ac:dyDescent="0.55000000000000004">
      <c r="A78" s="5" t="s">
        <v>21</v>
      </c>
      <c r="B78" s="5" t="s">
        <v>1</v>
      </c>
      <c r="C78" s="5" t="s">
        <v>2</v>
      </c>
      <c r="D78" s="14"/>
      <c r="F78" s="5"/>
    </row>
    <row r="79" spans="1:6" x14ac:dyDescent="0.55000000000000004">
      <c r="A79" s="14" t="s">
        <v>82</v>
      </c>
      <c r="B79" s="14">
        <v>43.774999999999999</v>
      </c>
      <c r="C79" s="14">
        <v>43.716999999999999</v>
      </c>
      <c r="D79" s="14"/>
      <c r="F79" s="5"/>
    </row>
    <row r="80" spans="1:6" x14ac:dyDescent="0.55000000000000004">
      <c r="A80" s="14" t="s">
        <v>77</v>
      </c>
      <c r="B80" s="14">
        <v>43.720999999999997</v>
      </c>
      <c r="C80" s="14">
        <v>43.542000000000002</v>
      </c>
      <c r="D80" s="14"/>
      <c r="F80" s="5"/>
    </row>
    <row r="81" spans="1:6" x14ac:dyDescent="0.55000000000000004">
      <c r="A81" s="3" t="s">
        <v>68</v>
      </c>
      <c r="B81" s="3">
        <v>44.366999999999997</v>
      </c>
      <c r="C81" s="3">
        <v>43.741999999999997</v>
      </c>
      <c r="D81" s="14"/>
      <c r="F81" s="5"/>
    </row>
    <row r="82" spans="1:6" x14ac:dyDescent="0.55000000000000004">
      <c r="A82" s="3" t="s">
        <v>128</v>
      </c>
      <c r="B82" s="3">
        <v>44.465000000000003</v>
      </c>
      <c r="C82" s="3">
        <v>43.929000000000002</v>
      </c>
      <c r="D82" s="14"/>
      <c r="F82" s="5"/>
    </row>
    <row r="83" spans="1:6" x14ac:dyDescent="0.55000000000000004">
      <c r="A83" s="14" t="s">
        <v>127</v>
      </c>
      <c r="B83" s="14">
        <v>44.411999999999999</v>
      </c>
      <c r="C83" s="14">
        <v>44.281999999999996</v>
      </c>
      <c r="D83" s="14"/>
      <c r="F83" s="5"/>
    </row>
    <row r="84" spans="1:6" x14ac:dyDescent="0.55000000000000004">
      <c r="A84" s="14" t="s">
        <v>143</v>
      </c>
      <c r="B84" s="14">
        <v>44.31</v>
      </c>
      <c r="C84" s="14">
        <v>44.302999999999997</v>
      </c>
      <c r="D84" s="14"/>
      <c r="F84" s="5"/>
    </row>
    <row r="85" spans="1:6" x14ac:dyDescent="0.55000000000000004">
      <c r="A85" s="14" t="s">
        <v>107</v>
      </c>
      <c r="B85" s="14"/>
      <c r="C85" s="14"/>
      <c r="D85" s="14"/>
      <c r="F85" s="5"/>
    </row>
    <row r="86" spans="1:6" x14ac:dyDescent="0.55000000000000004">
      <c r="A86" s="14" t="s">
        <v>154</v>
      </c>
      <c r="B86" s="14">
        <v>45.323999999999998</v>
      </c>
      <c r="C86" s="14">
        <v>45.067</v>
      </c>
      <c r="D86" s="5" t="s">
        <v>3</v>
      </c>
      <c r="F86" s="5"/>
    </row>
    <row r="87" spans="1:6" x14ac:dyDescent="0.55000000000000004">
      <c r="A87" s="14" t="s">
        <v>109</v>
      </c>
      <c r="B87" s="14">
        <v>44.933</v>
      </c>
      <c r="C87" s="14">
        <v>44.305999999999997</v>
      </c>
      <c r="D87" s="14"/>
      <c r="F87" s="5"/>
    </row>
    <row r="88" spans="1:6" x14ac:dyDescent="0.55000000000000004">
      <c r="A88" s="14" t="s">
        <v>133</v>
      </c>
      <c r="B88" s="14">
        <v>44.445</v>
      </c>
      <c r="C88" s="14">
        <v>44.037999999999997</v>
      </c>
      <c r="D88" s="14"/>
      <c r="F88" s="5"/>
    </row>
    <row r="89" spans="1:6" x14ac:dyDescent="0.55000000000000004">
      <c r="A89" s="97" t="s">
        <v>105</v>
      </c>
      <c r="B89" s="97">
        <v>44.445</v>
      </c>
      <c r="C89" s="97">
        <v>43.911999999999999</v>
      </c>
      <c r="D89" s="14"/>
    </row>
    <row r="90" spans="1:6" x14ac:dyDescent="0.55000000000000004">
      <c r="A90" s="97" t="s">
        <v>120</v>
      </c>
      <c r="B90" s="97">
        <v>45.738</v>
      </c>
      <c r="C90" s="97">
        <v>45.664999999999999</v>
      </c>
      <c r="D90" s="14"/>
    </row>
    <row r="91" spans="1:6" x14ac:dyDescent="0.55000000000000004">
      <c r="A91" s="97" t="s">
        <v>56</v>
      </c>
      <c r="B91" s="97">
        <v>45.021999999999998</v>
      </c>
      <c r="C91" s="97">
        <v>44.469000000000001</v>
      </c>
      <c r="D91" s="3"/>
    </row>
    <row r="92" spans="1:6" x14ac:dyDescent="0.55000000000000004">
      <c r="A92" s="97"/>
      <c r="B92" s="97"/>
      <c r="C92" s="97"/>
      <c r="D92" s="3"/>
    </row>
    <row r="93" spans="1:6" x14ac:dyDescent="0.55000000000000004">
      <c r="A93" s="97"/>
      <c r="B93" s="97"/>
      <c r="C93" s="97"/>
      <c r="D93" s="3"/>
    </row>
    <row r="94" spans="1:6" x14ac:dyDescent="0.55000000000000004">
      <c r="A94" s="5" t="s">
        <v>22</v>
      </c>
      <c r="B94" s="5" t="s">
        <v>1</v>
      </c>
      <c r="C94" s="5" t="s">
        <v>2</v>
      </c>
      <c r="D94" s="3"/>
    </row>
    <row r="95" spans="1:6" x14ac:dyDescent="0.55000000000000004">
      <c r="A95" s="14"/>
      <c r="B95" s="14"/>
      <c r="C95" s="14"/>
      <c r="D95" s="14"/>
    </row>
    <row r="96" spans="1:6" x14ac:dyDescent="0.55000000000000004">
      <c r="A96" s="14"/>
      <c r="B96" s="14"/>
      <c r="C96" s="14"/>
      <c r="D96" s="14"/>
    </row>
    <row r="97" spans="1:4" x14ac:dyDescent="0.55000000000000004">
      <c r="A97" s="14"/>
      <c r="B97" s="14"/>
      <c r="C97" s="14"/>
      <c r="D97" s="14"/>
    </row>
    <row r="98" spans="1:4" x14ac:dyDescent="0.55000000000000004">
      <c r="A98" s="14"/>
      <c r="B98" s="14"/>
      <c r="C98" s="14"/>
      <c r="D98" s="14"/>
    </row>
    <row r="99" spans="1:4" x14ac:dyDescent="0.55000000000000004">
      <c r="A99" s="3"/>
      <c r="B99" s="3"/>
      <c r="C99" s="3"/>
      <c r="D99" s="14"/>
    </row>
    <row r="100" spans="1:4" x14ac:dyDescent="0.55000000000000004">
      <c r="A100" s="3"/>
      <c r="B100" s="3"/>
      <c r="C100" s="3"/>
      <c r="D100" s="14"/>
    </row>
    <row r="101" spans="1:4" x14ac:dyDescent="0.55000000000000004">
      <c r="A101" s="14"/>
      <c r="B101" s="14"/>
      <c r="C101" s="14"/>
      <c r="D101" s="5"/>
    </row>
    <row r="102" spans="1:4" x14ac:dyDescent="0.55000000000000004">
      <c r="A102" s="14"/>
      <c r="B102" s="14"/>
      <c r="C102" s="14"/>
      <c r="D102" s="5"/>
    </row>
    <row r="103" spans="1:4" x14ac:dyDescent="0.55000000000000004">
      <c r="A103" s="14"/>
      <c r="B103" s="14"/>
      <c r="C103" s="14"/>
      <c r="D103" s="5"/>
    </row>
    <row r="104" spans="1:4" x14ac:dyDescent="0.55000000000000004">
      <c r="A104" s="14"/>
      <c r="B104" s="14"/>
      <c r="C104" s="14"/>
    </row>
    <row r="105" spans="1:4" x14ac:dyDescent="0.55000000000000004">
      <c r="A105" s="14"/>
      <c r="B105" s="14"/>
      <c r="C105" s="14"/>
    </row>
    <row r="106" spans="1:4" x14ac:dyDescent="0.55000000000000004">
      <c r="A106" s="14"/>
      <c r="B106" s="14"/>
      <c r="C106" s="14"/>
    </row>
    <row r="107" spans="1:4" x14ac:dyDescent="0.55000000000000004">
      <c r="A107" s="5"/>
      <c r="B107" s="5"/>
      <c r="C107" s="5"/>
    </row>
    <row r="108" spans="1:4" x14ac:dyDescent="0.55000000000000004">
      <c r="A108" s="5"/>
      <c r="B108" s="5"/>
      <c r="C108" s="5"/>
    </row>
    <row r="109" spans="1:4" x14ac:dyDescent="0.55000000000000004">
      <c r="A109" s="5"/>
      <c r="B109" s="5"/>
      <c r="C109" s="5"/>
    </row>
  </sheetData>
  <phoneticPr fontId="1" type="noConversion"/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29B45-0EA0-4AAE-BCB5-904D0BAC44E6}">
  <dimension ref="A2:M112"/>
  <sheetViews>
    <sheetView workbookViewId="0">
      <selection activeCell="J16" sqref="J16"/>
    </sheetView>
  </sheetViews>
  <sheetFormatPr defaultColWidth="8.89453125" defaultRowHeight="14.4" x14ac:dyDescent="0.55000000000000004"/>
  <cols>
    <col min="1" max="1" width="22.1015625" customWidth="1"/>
    <col min="2" max="2" width="11" customWidth="1"/>
    <col min="3" max="3" width="14.3125" bestFit="1" customWidth="1"/>
    <col min="4" max="4" width="12" bestFit="1" customWidth="1"/>
    <col min="5" max="5" width="11" customWidth="1"/>
    <col min="12" max="12" width="11.7890625" bestFit="1" customWidth="1"/>
    <col min="13" max="13" width="12.3125" bestFit="1" customWidth="1"/>
  </cols>
  <sheetData>
    <row r="2" spans="1:13" s="1" customFormat="1" x14ac:dyDescent="0.5">
      <c r="A2" s="1" t="s">
        <v>0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</row>
    <row r="3" spans="1:13" x14ac:dyDescent="0.55000000000000004">
      <c r="A3" s="5" t="s">
        <v>61</v>
      </c>
      <c r="B3" s="5">
        <v>44.546999999999997</v>
      </c>
      <c r="C3" s="5">
        <v>43.866999999999997</v>
      </c>
      <c r="D3" s="15">
        <f>AVERAGE(Table13[[#This Row],[1ST RACE]:[2ND RACE]])</f>
        <v>44.206999999999994</v>
      </c>
      <c r="E3" s="11"/>
      <c r="F3" s="11">
        <v>0</v>
      </c>
      <c r="G3" s="11">
        <v>0</v>
      </c>
      <c r="H3" s="11">
        <v>12</v>
      </c>
      <c r="I3" s="11">
        <v>8</v>
      </c>
      <c r="J3" s="11">
        <v>15</v>
      </c>
      <c r="K3" s="11"/>
      <c r="L3" s="11">
        <f>SUM(Table13[[#This Row],[WEEK 1]:[WEEK 6]])</f>
        <v>35</v>
      </c>
    </row>
    <row r="4" spans="1:13" x14ac:dyDescent="0.55000000000000004">
      <c r="A4" s="5" t="s">
        <v>122</v>
      </c>
      <c r="B4" s="5">
        <v>44.366999999999997</v>
      </c>
      <c r="C4" s="5">
        <v>44.155999999999999</v>
      </c>
      <c r="D4" s="15">
        <f>AVERAGE(Table13[[#This Row],[1ST RACE]:[2ND RACE]])</f>
        <v>44.261499999999998</v>
      </c>
      <c r="E4" s="11"/>
      <c r="F4" s="11">
        <v>0</v>
      </c>
      <c r="G4" s="11">
        <v>0</v>
      </c>
      <c r="H4" s="11">
        <v>7</v>
      </c>
      <c r="I4" s="11">
        <v>12</v>
      </c>
      <c r="J4" s="11">
        <v>12</v>
      </c>
      <c r="K4" s="11"/>
      <c r="L4" s="11">
        <f>SUM(Table13[[#This Row],[WEEK 1]:[WEEK 6]])</f>
        <v>31</v>
      </c>
    </row>
    <row r="5" spans="1:13" x14ac:dyDescent="0.55000000000000004">
      <c r="A5" s="5" t="s">
        <v>47</v>
      </c>
      <c r="B5" s="5">
        <v>45.054000000000002</v>
      </c>
      <c r="C5" s="5">
        <v>44.542000000000002</v>
      </c>
      <c r="D5" s="15">
        <f>AVERAGE(Table13[[#This Row],[1ST RACE]:[2ND RACE]])</f>
        <v>44.798000000000002</v>
      </c>
      <c r="E5" s="11"/>
      <c r="F5" s="11">
        <v>0</v>
      </c>
      <c r="G5" s="11">
        <v>0</v>
      </c>
      <c r="H5" s="11">
        <v>10</v>
      </c>
      <c r="I5" s="11">
        <v>15</v>
      </c>
      <c r="J5" s="11">
        <v>5</v>
      </c>
      <c r="K5" s="11"/>
      <c r="L5" s="11">
        <f>SUM(Table13[[#This Row],[WEEK 1]:[WEEK 6]])</f>
        <v>30</v>
      </c>
    </row>
    <row r="6" spans="1:13" x14ac:dyDescent="0.55000000000000004">
      <c r="A6" s="5" t="s">
        <v>135</v>
      </c>
      <c r="B6" s="5">
        <v>44.466000000000001</v>
      </c>
      <c r="C6" s="5">
        <v>44.314</v>
      </c>
      <c r="D6" s="15">
        <f>AVERAGE(Table13[[#This Row],[1ST RACE]:[2ND RACE]])</f>
        <v>44.39</v>
      </c>
      <c r="E6" s="11"/>
      <c r="F6" s="11">
        <v>0</v>
      </c>
      <c r="G6" s="11">
        <v>0</v>
      </c>
      <c r="H6" s="11">
        <v>15</v>
      </c>
      <c r="I6" s="11">
        <v>6</v>
      </c>
      <c r="J6" s="11">
        <v>8</v>
      </c>
      <c r="K6" s="11"/>
      <c r="L6" s="11">
        <f>SUM(Table13[[#This Row],[WEEK 1]:[WEEK 6]])</f>
        <v>29</v>
      </c>
    </row>
    <row r="7" spans="1:13" x14ac:dyDescent="0.55000000000000004">
      <c r="A7" s="5" t="s">
        <v>99</v>
      </c>
      <c r="B7" s="5">
        <v>45.070999999999998</v>
      </c>
      <c r="C7" s="5">
        <v>44.076999999999998</v>
      </c>
      <c r="D7" s="119">
        <f>AVERAGE(Table13[[#This Row],[1ST RACE]:[2ND RACE]])</f>
        <v>44.573999999999998</v>
      </c>
      <c r="E7" s="15"/>
      <c r="F7" s="11">
        <v>0</v>
      </c>
      <c r="G7" s="11">
        <v>0</v>
      </c>
      <c r="H7" s="11">
        <v>2</v>
      </c>
      <c r="I7" s="11">
        <v>10</v>
      </c>
      <c r="J7" s="11">
        <v>7</v>
      </c>
      <c r="K7" s="11"/>
      <c r="L7" s="120">
        <f>SUM(Table13[[#This Row],[WEEK 1]:[WEEK 6]])</f>
        <v>19</v>
      </c>
    </row>
    <row r="8" spans="1:13" x14ac:dyDescent="0.55000000000000004">
      <c r="A8" s="5" t="s">
        <v>132</v>
      </c>
      <c r="B8" s="5">
        <v>45.295000000000002</v>
      </c>
      <c r="C8" s="5">
        <v>44.363</v>
      </c>
      <c r="D8" s="15">
        <f>AVERAGE(Table13[[#This Row],[1ST RACE]:[2ND RACE]])</f>
        <v>44.829000000000001</v>
      </c>
      <c r="E8" s="11"/>
      <c r="F8" s="11">
        <v>0</v>
      </c>
      <c r="G8" s="11">
        <v>0</v>
      </c>
      <c r="H8" s="11">
        <v>8</v>
      </c>
      <c r="I8" s="11">
        <v>7</v>
      </c>
      <c r="J8" s="11">
        <v>3</v>
      </c>
      <c r="K8" s="11"/>
      <c r="L8" s="11">
        <f>SUM(Table13[[#This Row],[WEEK 1]:[WEEK 6]])</f>
        <v>18</v>
      </c>
    </row>
    <row r="9" spans="1:13" x14ac:dyDescent="0.55000000000000004">
      <c r="A9" s="5" t="s">
        <v>55</v>
      </c>
      <c r="B9" s="5">
        <v>44.411999999999999</v>
      </c>
      <c r="C9" s="5">
        <v>44.246000000000002</v>
      </c>
      <c r="D9" s="15">
        <f>AVERAGE(Table13[[#This Row],[1ST RACE]:[2ND RACE]])</f>
        <v>44.329000000000001</v>
      </c>
      <c r="E9" s="11"/>
      <c r="F9" s="11">
        <v>0</v>
      </c>
      <c r="G9" s="11">
        <v>0</v>
      </c>
      <c r="H9" s="11">
        <v>3</v>
      </c>
      <c r="I9" s="11">
        <v>2</v>
      </c>
      <c r="J9" s="11">
        <v>10</v>
      </c>
      <c r="K9" s="11"/>
      <c r="L9" s="11">
        <f>SUM(Table13[[#This Row],[WEEK 1]:[WEEK 6]])</f>
        <v>15</v>
      </c>
    </row>
    <row r="10" spans="1:13" x14ac:dyDescent="0.55000000000000004">
      <c r="A10" s="5" t="s">
        <v>110</v>
      </c>
      <c r="B10" s="5">
        <v>45.311</v>
      </c>
      <c r="C10" s="5">
        <v>44.692999999999998</v>
      </c>
      <c r="D10" s="15">
        <f>AVERAGE(Table13[[#This Row],[1ST RACE]:[2ND RACE]])</f>
        <v>45.001999999999995</v>
      </c>
      <c r="E10" s="11"/>
      <c r="F10" s="11">
        <v>0</v>
      </c>
      <c r="G10" s="11">
        <v>0</v>
      </c>
      <c r="H10" s="11">
        <v>6</v>
      </c>
      <c r="I10" s="11">
        <v>5</v>
      </c>
      <c r="J10" s="11">
        <v>2</v>
      </c>
      <c r="K10" s="11"/>
      <c r="L10" s="11">
        <f>SUM(Table13[[#This Row],[WEEK 1]:[WEEK 6]])</f>
        <v>13</v>
      </c>
    </row>
    <row r="11" spans="1:13" x14ac:dyDescent="0.55000000000000004">
      <c r="A11" s="5" t="s">
        <v>92</v>
      </c>
      <c r="B11" s="5">
        <v>44.668999999999997</v>
      </c>
      <c r="C11" s="5">
        <v>44.656999999999996</v>
      </c>
      <c r="D11" s="119">
        <f>AVERAGE(Table13[[#This Row],[1ST RACE]:[2ND RACE]])</f>
        <v>44.662999999999997</v>
      </c>
      <c r="E11" s="15"/>
      <c r="F11" s="11">
        <v>0</v>
      </c>
      <c r="G11" s="11">
        <v>0</v>
      </c>
      <c r="H11" s="11">
        <v>2</v>
      </c>
      <c r="I11" s="11">
        <v>4</v>
      </c>
      <c r="J11" s="11">
        <v>6</v>
      </c>
      <c r="K11" s="11"/>
      <c r="L11" s="120">
        <f>SUM(Table13[[#This Row],[WEEK 1]:[WEEK 6]])</f>
        <v>12</v>
      </c>
    </row>
    <row r="12" spans="1:13" x14ac:dyDescent="0.55000000000000004">
      <c r="A12" s="5" t="s">
        <v>84</v>
      </c>
      <c r="B12" s="5">
        <v>45.121000000000002</v>
      </c>
      <c r="C12" s="5">
        <v>44.485999999999997</v>
      </c>
      <c r="D12" s="15">
        <f>AVERAGE(Table13[[#This Row],[1ST RACE]:[2ND RACE]])</f>
        <v>44.8035</v>
      </c>
      <c r="E12" s="11"/>
      <c r="F12" s="11">
        <v>0</v>
      </c>
      <c r="G12" s="11">
        <v>0</v>
      </c>
      <c r="H12" s="11">
        <v>4</v>
      </c>
      <c r="I12" s="11">
        <v>3</v>
      </c>
      <c r="J12" s="11">
        <v>4</v>
      </c>
      <c r="K12" s="11"/>
      <c r="L12" s="11">
        <f>SUM(Table13[[#This Row],[WEEK 1]:[WEEK 6]])</f>
        <v>11</v>
      </c>
      <c r="M12" s="11"/>
    </row>
    <row r="13" spans="1:13" x14ac:dyDescent="0.55000000000000004">
      <c r="A13" s="5" t="s">
        <v>111</v>
      </c>
      <c r="B13" s="5">
        <v>44.95</v>
      </c>
      <c r="C13" s="5">
        <v>44.741999999999997</v>
      </c>
      <c r="D13" s="119">
        <f>AVERAGE(Table13[[#This Row],[1ST RACE]:[2ND RACE]])</f>
        <v>44.846000000000004</v>
      </c>
      <c r="E13" s="15"/>
      <c r="F13" s="11">
        <v>0</v>
      </c>
      <c r="G13" s="11">
        <v>0</v>
      </c>
      <c r="H13" s="11">
        <v>5</v>
      </c>
      <c r="I13" s="11">
        <v>2</v>
      </c>
      <c r="J13" s="11">
        <v>2</v>
      </c>
      <c r="K13" s="11"/>
      <c r="L13" s="120">
        <f>SUM(Table13[[#This Row],[WEEK 1]:[WEEK 6]])</f>
        <v>9</v>
      </c>
      <c r="M13" s="11"/>
    </row>
    <row r="14" spans="1:13" x14ac:dyDescent="0.55000000000000004">
      <c r="A14" s="5" t="s">
        <v>101</v>
      </c>
      <c r="B14" s="5">
        <v>45.384</v>
      </c>
      <c r="C14" s="5">
        <v>44.579000000000001</v>
      </c>
      <c r="D14" s="119">
        <f>AVERAGE(Table13[[#This Row],[1ST RACE]:[2ND RACE]])</f>
        <v>44.981499999999997</v>
      </c>
      <c r="E14" s="15"/>
      <c r="F14" s="11">
        <v>0</v>
      </c>
      <c r="G14" s="11">
        <v>0</v>
      </c>
      <c r="H14" s="11">
        <v>2</v>
      </c>
      <c r="I14" s="11">
        <v>2</v>
      </c>
      <c r="J14" s="11">
        <v>2</v>
      </c>
      <c r="K14" s="11"/>
      <c r="L14" s="120">
        <f>SUM(Table13[[#This Row],[WEEK 1]:[WEEK 6]])</f>
        <v>6</v>
      </c>
    </row>
    <row r="15" spans="1:13" x14ac:dyDescent="0.55000000000000004">
      <c r="A15" s="5" t="s">
        <v>94</v>
      </c>
      <c r="B15" s="5">
        <v>45.354999999999997</v>
      </c>
      <c r="C15" s="5">
        <v>44.734000000000002</v>
      </c>
      <c r="D15" s="119">
        <f>AVERAGE(Table13[[#This Row],[1ST RACE]:[2ND RACE]])</f>
        <v>45.044499999999999</v>
      </c>
      <c r="E15" s="15"/>
      <c r="F15" s="11">
        <v>0</v>
      </c>
      <c r="G15" s="11">
        <v>0</v>
      </c>
      <c r="H15" s="11">
        <v>2</v>
      </c>
      <c r="I15" s="11">
        <v>2</v>
      </c>
      <c r="J15" s="11">
        <v>2</v>
      </c>
      <c r="K15" s="11"/>
      <c r="L15" s="120">
        <f>SUM(Table13[[#This Row],[WEEK 1]:[WEEK 6]])</f>
        <v>6</v>
      </c>
    </row>
    <row r="16" spans="1:13" x14ac:dyDescent="0.55000000000000004">
      <c r="A16" s="5" t="s">
        <v>117</v>
      </c>
      <c r="B16" s="5">
        <v>45.392000000000003</v>
      </c>
      <c r="C16" s="5">
        <v>45.148000000000003</v>
      </c>
      <c r="D16" s="15">
        <f>AVERAGE(Table13[[#This Row],[1ST RACE]:[2ND RACE]])</f>
        <v>45.27</v>
      </c>
      <c r="E16" s="11"/>
      <c r="F16" s="11">
        <v>0</v>
      </c>
      <c r="G16" s="11">
        <v>0</v>
      </c>
      <c r="H16" s="11">
        <v>2</v>
      </c>
      <c r="I16" s="11">
        <v>2</v>
      </c>
      <c r="J16" s="11">
        <v>2</v>
      </c>
      <c r="K16" s="11"/>
      <c r="L16" s="11">
        <f>SUM(Table13[[#This Row],[WEEK 1]:[WEEK 6]])</f>
        <v>6</v>
      </c>
    </row>
    <row r="17" spans="1:12" x14ac:dyDescent="0.55000000000000004">
      <c r="A17" s="5"/>
      <c r="B17" s="5"/>
      <c r="C17" s="5"/>
      <c r="D17" s="119"/>
      <c r="E17" s="15"/>
      <c r="F17" s="11"/>
      <c r="G17" s="11"/>
      <c r="H17" s="11"/>
      <c r="I17" s="11"/>
      <c r="J17" s="11"/>
      <c r="K17" s="11"/>
      <c r="L17" s="120"/>
    </row>
    <row r="18" spans="1:12" x14ac:dyDescent="0.55000000000000004">
      <c r="A18" s="5"/>
      <c r="B18" s="5"/>
      <c r="C18" s="5"/>
      <c r="D18" s="119"/>
      <c r="E18" s="15"/>
      <c r="F18" s="11"/>
      <c r="G18" s="11"/>
      <c r="H18" s="11"/>
      <c r="I18" s="11"/>
      <c r="J18" s="11"/>
      <c r="K18" s="11"/>
      <c r="L18" s="120"/>
    </row>
    <row r="19" spans="1:12" x14ac:dyDescent="0.55000000000000004">
      <c r="A19" s="9" t="s">
        <v>16</v>
      </c>
      <c r="B19" t="s">
        <v>1</v>
      </c>
      <c r="C19" t="s">
        <v>2</v>
      </c>
    </row>
    <row r="20" spans="1:12" x14ac:dyDescent="0.55000000000000004">
      <c r="A20" s="5"/>
      <c r="B20" s="5"/>
      <c r="C20" s="5"/>
    </row>
    <row r="21" spans="1:12" x14ac:dyDescent="0.55000000000000004">
      <c r="A21" s="5"/>
      <c r="B21" s="5"/>
      <c r="C21" s="5"/>
    </row>
    <row r="22" spans="1:12" x14ac:dyDescent="0.55000000000000004">
      <c r="A22" s="5"/>
      <c r="B22" s="5"/>
      <c r="C22" s="5"/>
    </row>
    <row r="23" spans="1:12" x14ac:dyDescent="0.55000000000000004">
      <c r="A23" s="5"/>
      <c r="B23" s="5"/>
      <c r="C23" s="5"/>
    </row>
    <row r="24" spans="1:12" x14ac:dyDescent="0.55000000000000004">
      <c r="A24" s="5"/>
      <c r="B24" s="5"/>
      <c r="C24" s="5"/>
    </row>
    <row r="25" spans="1:12" x14ac:dyDescent="0.55000000000000004">
      <c r="A25" s="5"/>
      <c r="B25" s="5"/>
      <c r="C25" s="5"/>
    </row>
    <row r="26" spans="1:12" x14ac:dyDescent="0.55000000000000004">
      <c r="A26" s="5"/>
      <c r="B26" s="5"/>
      <c r="C26" s="5"/>
    </row>
    <row r="27" spans="1:12" x14ac:dyDescent="0.55000000000000004">
      <c r="A27" s="5"/>
      <c r="B27" s="5"/>
      <c r="C27" s="5"/>
    </row>
    <row r="28" spans="1:12" x14ac:dyDescent="0.55000000000000004">
      <c r="A28" s="11"/>
      <c r="B28" s="11"/>
      <c r="C28" s="11"/>
      <c r="D28" s="11"/>
    </row>
    <row r="29" spans="1:12" x14ac:dyDescent="0.55000000000000004">
      <c r="A29" s="10"/>
      <c r="B29" s="11"/>
      <c r="C29" s="11"/>
      <c r="D29" s="11"/>
    </row>
    <row r="30" spans="1:12" x14ac:dyDescent="0.55000000000000004">
      <c r="A30" s="10" t="s">
        <v>17</v>
      </c>
      <c r="B30" s="11" t="s">
        <v>1</v>
      </c>
      <c r="C30" s="11" t="s">
        <v>2</v>
      </c>
      <c r="D30" s="115"/>
    </row>
    <row r="31" spans="1:12" x14ac:dyDescent="0.55000000000000004">
      <c r="A31" s="98" t="s">
        <v>99</v>
      </c>
      <c r="B31" s="98">
        <v>49.128999999999998</v>
      </c>
      <c r="C31" s="98">
        <v>48.686</v>
      </c>
      <c r="D31" s="98"/>
    </row>
    <row r="32" spans="1:12" x14ac:dyDescent="0.55000000000000004">
      <c r="A32" s="5" t="s">
        <v>122</v>
      </c>
      <c r="B32" s="5">
        <v>49.206000000000003</v>
      </c>
      <c r="C32" s="5">
        <v>48.685000000000002</v>
      </c>
      <c r="D32" s="98"/>
    </row>
    <row r="33" spans="1:5" x14ac:dyDescent="0.55000000000000004">
      <c r="A33" s="5" t="s">
        <v>132</v>
      </c>
      <c r="B33" s="5">
        <v>49.255000000000003</v>
      </c>
      <c r="C33" s="5">
        <v>48.645000000000003</v>
      </c>
      <c r="D33" s="98"/>
    </row>
    <row r="34" spans="1:5" x14ac:dyDescent="0.55000000000000004">
      <c r="A34" s="98" t="s">
        <v>92</v>
      </c>
      <c r="B34" s="98">
        <v>49.189</v>
      </c>
      <c r="C34" s="98">
        <v>48.819000000000003</v>
      </c>
      <c r="D34" s="98"/>
    </row>
    <row r="35" spans="1:5" x14ac:dyDescent="0.55000000000000004">
      <c r="A35" s="16" t="s">
        <v>61</v>
      </c>
      <c r="B35" s="11">
        <v>49.238999999999997</v>
      </c>
      <c r="C35" s="11">
        <v>49.156999999999996</v>
      </c>
      <c r="D35" s="98"/>
    </row>
    <row r="36" spans="1:5" x14ac:dyDescent="0.55000000000000004">
      <c r="A36" s="98" t="s">
        <v>101</v>
      </c>
      <c r="B36" s="98">
        <v>49.494999999999997</v>
      </c>
      <c r="C36" s="98">
        <v>49.3</v>
      </c>
      <c r="D36" s="98"/>
    </row>
    <row r="37" spans="1:5" x14ac:dyDescent="0.55000000000000004">
      <c r="A37" s="5" t="s">
        <v>55</v>
      </c>
      <c r="B37" s="5">
        <v>49.665999999999997</v>
      </c>
      <c r="C37" s="5">
        <v>49.206000000000003</v>
      </c>
      <c r="D37" s="98"/>
    </row>
    <row r="38" spans="1:5" x14ac:dyDescent="0.55000000000000004">
      <c r="A38" s="98" t="s">
        <v>94</v>
      </c>
      <c r="B38" s="98">
        <v>49.588000000000001</v>
      </c>
      <c r="C38" s="98">
        <v>49.348999999999997</v>
      </c>
      <c r="D38" s="98"/>
    </row>
    <row r="39" spans="1:5" x14ac:dyDescent="0.55000000000000004">
      <c r="A39" s="98" t="s">
        <v>111</v>
      </c>
      <c r="B39" s="98">
        <v>49.625</v>
      </c>
      <c r="C39" s="98">
        <v>49.457000000000001</v>
      </c>
      <c r="D39" s="98"/>
    </row>
    <row r="40" spans="1:5" x14ac:dyDescent="0.55000000000000004">
      <c r="A40" s="5" t="s">
        <v>135</v>
      </c>
      <c r="B40" s="5">
        <v>50.168999999999997</v>
      </c>
      <c r="C40" s="5">
        <v>49.250999999999998</v>
      </c>
      <c r="D40" s="98"/>
    </row>
    <row r="41" spans="1:5" x14ac:dyDescent="0.55000000000000004">
      <c r="A41" s="98" t="s">
        <v>117</v>
      </c>
      <c r="B41" s="98">
        <v>49.933</v>
      </c>
      <c r="C41" s="98">
        <v>49.531999999999996</v>
      </c>
      <c r="D41" s="98"/>
    </row>
    <row r="42" spans="1:5" x14ac:dyDescent="0.55000000000000004">
      <c r="A42" s="5" t="s">
        <v>84</v>
      </c>
      <c r="B42" s="5">
        <v>49.973999999999997</v>
      </c>
      <c r="C42" s="5">
        <v>49.555999999999997</v>
      </c>
      <c r="D42" s="98"/>
      <c r="E42" s="5"/>
    </row>
    <row r="43" spans="1:5" x14ac:dyDescent="0.55000000000000004">
      <c r="A43" s="5" t="s">
        <v>47</v>
      </c>
      <c r="B43" s="5">
        <v>50.417999999999999</v>
      </c>
      <c r="C43" s="5">
        <v>49.12</v>
      </c>
      <c r="D43" s="98"/>
      <c r="E43" s="5"/>
    </row>
    <row r="44" spans="1:5" x14ac:dyDescent="0.55000000000000004">
      <c r="A44" s="5" t="s">
        <v>110</v>
      </c>
      <c r="B44" s="5">
        <v>50.201999999999998</v>
      </c>
      <c r="C44" s="5">
        <v>49.933</v>
      </c>
      <c r="D44" s="98"/>
      <c r="E44" s="5"/>
    </row>
    <row r="45" spans="1:5" x14ac:dyDescent="0.55000000000000004">
      <c r="A45" s="98"/>
      <c r="B45" s="98"/>
      <c r="C45" s="98"/>
      <c r="E45" s="5"/>
    </row>
    <row r="46" spans="1:5" x14ac:dyDescent="0.55000000000000004">
      <c r="A46" s="98"/>
      <c r="B46" s="98"/>
      <c r="C46" s="98"/>
      <c r="E46" s="5"/>
    </row>
    <row r="47" spans="1:5" x14ac:dyDescent="0.55000000000000004">
      <c r="A47" s="5" t="s">
        <v>18</v>
      </c>
      <c r="B47" s="5" t="s">
        <v>1</v>
      </c>
      <c r="C47" s="5" t="s">
        <v>2</v>
      </c>
      <c r="E47" s="5"/>
    </row>
    <row r="48" spans="1:5" x14ac:dyDescent="0.55000000000000004">
      <c r="A48" s="5" t="s">
        <v>61</v>
      </c>
      <c r="B48" s="5">
        <v>45.067</v>
      </c>
      <c r="C48" s="5">
        <v>44.575000000000003</v>
      </c>
      <c r="E48" s="5"/>
    </row>
    <row r="49" spans="1:5" x14ac:dyDescent="0.55000000000000004">
      <c r="A49" s="5" t="s">
        <v>84</v>
      </c>
      <c r="B49" s="5">
        <v>45.311</v>
      </c>
      <c r="C49" s="5">
        <v>44.953000000000003</v>
      </c>
      <c r="E49" s="5"/>
    </row>
    <row r="50" spans="1:5" x14ac:dyDescent="0.55000000000000004">
      <c r="A50" s="5" t="s">
        <v>122</v>
      </c>
      <c r="B50" s="5">
        <v>45.338999999999999</v>
      </c>
      <c r="C50" s="5">
        <v>44.777999999999999</v>
      </c>
      <c r="E50" s="5"/>
    </row>
    <row r="51" spans="1:5" x14ac:dyDescent="0.55000000000000004">
      <c r="A51" s="5" t="s">
        <v>47</v>
      </c>
      <c r="B51" s="5">
        <v>45.1</v>
      </c>
      <c r="C51" s="5">
        <v>44.831000000000003</v>
      </c>
      <c r="E51" s="5"/>
    </row>
    <row r="52" spans="1:5" x14ac:dyDescent="0.55000000000000004">
      <c r="A52" s="5" t="s">
        <v>132</v>
      </c>
      <c r="B52" s="5">
        <v>45.058999999999997</v>
      </c>
      <c r="C52" s="5">
        <v>44.908999999999999</v>
      </c>
      <c r="E52" s="5"/>
    </row>
    <row r="53" spans="1:5" x14ac:dyDescent="0.55000000000000004">
      <c r="A53" s="5" t="s">
        <v>135</v>
      </c>
      <c r="B53" s="5">
        <v>44.875</v>
      </c>
      <c r="C53" s="5">
        <v>44.472999999999999</v>
      </c>
      <c r="E53" s="5"/>
    </row>
    <row r="54" spans="1:5" x14ac:dyDescent="0.55000000000000004">
      <c r="A54" s="5" t="s">
        <v>110</v>
      </c>
      <c r="B54" s="5">
        <v>45.429000000000002</v>
      </c>
      <c r="C54" s="5">
        <v>44.734000000000002</v>
      </c>
      <c r="E54" s="5"/>
    </row>
    <row r="55" spans="1:5" x14ac:dyDescent="0.55000000000000004">
      <c r="A55" s="5" t="s">
        <v>55</v>
      </c>
      <c r="B55" s="5">
        <v>45.424999999999997</v>
      </c>
      <c r="C55" s="5">
        <v>45.039000000000001</v>
      </c>
      <c r="D55" s="5"/>
    </row>
    <row r="56" spans="1:5" x14ac:dyDescent="0.55000000000000004">
      <c r="A56" s="5" t="s">
        <v>117</v>
      </c>
      <c r="B56" s="5">
        <v>45.564</v>
      </c>
      <c r="C56" s="5">
        <v>44.962000000000003</v>
      </c>
      <c r="D56" s="5"/>
    </row>
    <row r="57" spans="1:5" x14ac:dyDescent="0.55000000000000004">
      <c r="A57" s="5" t="s">
        <v>111</v>
      </c>
      <c r="B57" s="5">
        <v>45.180999999999997</v>
      </c>
      <c r="C57" s="5">
        <v>45.002000000000002</v>
      </c>
    </row>
    <row r="58" spans="1:5" x14ac:dyDescent="0.55000000000000004">
      <c r="A58" s="98" t="s">
        <v>92</v>
      </c>
      <c r="B58" s="98">
        <v>45.69</v>
      </c>
      <c r="C58" s="98">
        <v>44.985999999999997</v>
      </c>
    </row>
    <row r="59" spans="1:5" x14ac:dyDescent="0.55000000000000004">
      <c r="A59" s="98" t="s">
        <v>101</v>
      </c>
      <c r="B59" s="98">
        <v>45.49</v>
      </c>
      <c r="C59" s="98">
        <v>45.408000000000001</v>
      </c>
      <c r="E59" s="5"/>
    </row>
    <row r="60" spans="1:5" x14ac:dyDescent="0.55000000000000004">
      <c r="A60" s="98" t="s">
        <v>99</v>
      </c>
      <c r="B60" s="98">
        <v>45.420999999999999</v>
      </c>
      <c r="C60" s="98">
        <v>45.381</v>
      </c>
      <c r="E60" s="5"/>
    </row>
    <row r="61" spans="1:5" x14ac:dyDescent="0.55000000000000004">
      <c r="A61" s="98" t="s">
        <v>94</v>
      </c>
      <c r="B61" s="98">
        <v>46.250999999999998</v>
      </c>
      <c r="C61" s="98">
        <v>45.795000000000002</v>
      </c>
      <c r="E61" s="5"/>
    </row>
    <row r="62" spans="1:5" x14ac:dyDescent="0.55000000000000004">
      <c r="A62" s="98"/>
      <c r="B62" s="98"/>
      <c r="C62" s="98"/>
      <c r="E62" s="5"/>
    </row>
    <row r="63" spans="1:5" x14ac:dyDescent="0.55000000000000004">
      <c r="A63" s="98"/>
      <c r="B63" s="98"/>
      <c r="C63" s="98"/>
      <c r="E63" s="5"/>
    </row>
    <row r="64" spans="1:5" x14ac:dyDescent="0.55000000000000004">
      <c r="A64" t="s">
        <v>20</v>
      </c>
      <c r="B64" t="s">
        <v>23</v>
      </c>
      <c r="C64" t="s">
        <v>2</v>
      </c>
      <c r="E64" s="5"/>
    </row>
    <row r="65" spans="1:6" x14ac:dyDescent="0.55000000000000004">
      <c r="A65" s="14" t="s">
        <v>47</v>
      </c>
      <c r="B65" s="14">
        <v>48.908000000000001</v>
      </c>
      <c r="C65" s="14">
        <v>48.555</v>
      </c>
      <c r="D65" s="123"/>
      <c r="E65" s="5"/>
    </row>
    <row r="66" spans="1:6" x14ac:dyDescent="0.55000000000000004">
      <c r="A66" s="14" t="s">
        <v>122</v>
      </c>
      <c r="B66" s="14">
        <v>49.158000000000001</v>
      </c>
      <c r="C66" s="14">
        <v>48.575000000000003</v>
      </c>
      <c r="D66" s="123"/>
      <c r="E66" s="5"/>
    </row>
    <row r="67" spans="1:6" x14ac:dyDescent="0.55000000000000004">
      <c r="A67" s="97" t="s">
        <v>99</v>
      </c>
      <c r="B67" s="97">
        <v>48.924999999999997</v>
      </c>
      <c r="C67" s="97">
        <v>48.896999999999998</v>
      </c>
      <c r="D67" s="123"/>
      <c r="E67" s="5"/>
    </row>
    <row r="68" spans="1:6" x14ac:dyDescent="0.55000000000000004">
      <c r="A68" s="16" t="s">
        <v>61</v>
      </c>
      <c r="B68" s="16">
        <v>49.182000000000002</v>
      </c>
      <c r="C68" s="16">
        <v>48.738999999999997</v>
      </c>
      <c r="D68" s="123"/>
      <c r="E68" s="5"/>
    </row>
    <row r="69" spans="1:6" x14ac:dyDescent="0.55000000000000004">
      <c r="A69" s="14" t="s">
        <v>132</v>
      </c>
      <c r="B69" s="14">
        <v>49.194000000000003</v>
      </c>
      <c r="C69" s="14">
        <v>49.052</v>
      </c>
      <c r="D69" s="123"/>
      <c r="E69" s="5"/>
    </row>
    <row r="70" spans="1:6" x14ac:dyDescent="0.55000000000000004">
      <c r="A70" s="14" t="s">
        <v>135</v>
      </c>
      <c r="B70" s="14">
        <v>49.360999999999997</v>
      </c>
      <c r="C70" s="14">
        <v>49.225999999999999</v>
      </c>
      <c r="D70" s="123"/>
      <c r="F70" s="5"/>
    </row>
    <row r="71" spans="1:6" x14ac:dyDescent="0.55000000000000004">
      <c r="A71" s="14" t="s">
        <v>110</v>
      </c>
      <c r="B71" s="14">
        <v>49.743000000000002</v>
      </c>
      <c r="C71" s="14">
        <v>48.905000000000001</v>
      </c>
      <c r="D71" s="123"/>
      <c r="F71" s="5"/>
    </row>
    <row r="72" spans="1:6" x14ac:dyDescent="0.55000000000000004">
      <c r="A72" s="97" t="s">
        <v>92</v>
      </c>
      <c r="B72" s="97">
        <v>49.368000000000002</v>
      </c>
      <c r="C72" s="97">
        <v>49.353000000000002</v>
      </c>
      <c r="D72" s="123"/>
      <c r="E72" s="5"/>
    </row>
    <row r="73" spans="1:6" x14ac:dyDescent="0.55000000000000004">
      <c r="A73" s="16" t="s">
        <v>84</v>
      </c>
      <c r="B73" s="16">
        <v>49.445999999999998</v>
      </c>
      <c r="C73" s="16">
        <v>49.311999999999998</v>
      </c>
      <c r="D73" s="123"/>
      <c r="E73" s="5"/>
    </row>
    <row r="74" spans="1:6" x14ac:dyDescent="0.55000000000000004">
      <c r="A74" s="14" t="s">
        <v>55</v>
      </c>
      <c r="B74" s="14">
        <v>49.408999999999999</v>
      </c>
      <c r="C74" s="14">
        <v>49.564</v>
      </c>
      <c r="D74" s="123"/>
    </row>
    <row r="75" spans="1:6" x14ac:dyDescent="0.55000000000000004">
      <c r="A75" s="14" t="s">
        <v>111</v>
      </c>
      <c r="B75" s="14">
        <v>49.84</v>
      </c>
      <c r="C75" s="14">
        <v>49.194000000000003</v>
      </c>
      <c r="D75" s="123"/>
    </row>
    <row r="76" spans="1:6" x14ac:dyDescent="0.55000000000000004">
      <c r="A76" s="97" t="s">
        <v>101</v>
      </c>
      <c r="B76" s="97">
        <v>49.835999999999999</v>
      </c>
      <c r="C76" s="97">
        <v>49.344000000000001</v>
      </c>
      <c r="D76" s="123"/>
      <c r="E76" s="5"/>
    </row>
    <row r="77" spans="1:6" x14ac:dyDescent="0.55000000000000004">
      <c r="A77" s="14" t="s">
        <v>117</v>
      </c>
      <c r="B77" s="14">
        <v>49.726999999999997</v>
      </c>
      <c r="C77" s="14">
        <v>49.625</v>
      </c>
      <c r="D77" s="123"/>
      <c r="E77" s="5"/>
    </row>
    <row r="78" spans="1:6" x14ac:dyDescent="0.55000000000000004">
      <c r="A78" s="97" t="s">
        <v>94</v>
      </c>
      <c r="B78" s="97">
        <v>50.213999999999999</v>
      </c>
      <c r="C78" s="97">
        <v>49.32</v>
      </c>
      <c r="D78" s="123"/>
      <c r="E78" s="5"/>
    </row>
    <row r="79" spans="1:6" x14ac:dyDescent="0.55000000000000004">
      <c r="A79" s="97"/>
      <c r="B79" s="97"/>
      <c r="C79" s="97"/>
      <c r="E79" s="5"/>
    </row>
    <row r="80" spans="1:6" x14ac:dyDescent="0.55000000000000004">
      <c r="A80" s="97"/>
      <c r="B80" s="97"/>
      <c r="C80" s="97"/>
      <c r="E80" s="5"/>
    </row>
    <row r="81" spans="1:6" x14ac:dyDescent="0.55000000000000004">
      <c r="A81" s="5" t="s">
        <v>21</v>
      </c>
      <c r="B81" s="5" t="s">
        <v>1</v>
      </c>
      <c r="C81" s="5" t="s">
        <v>2</v>
      </c>
      <c r="E81" s="5"/>
    </row>
    <row r="82" spans="1:6" x14ac:dyDescent="0.55000000000000004">
      <c r="A82" s="14" t="s">
        <v>61</v>
      </c>
      <c r="B82" s="14">
        <v>44.546999999999997</v>
      </c>
      <c r="C82" s="14">
        <v>43.866999999999997</v>
      </c>
      <c r="E82" s="5"/>
    </row>
    <row r="83" spans="1:6" x14ac:dyDescent="0.55000000000000004">
      <c r="A83" s="14" t="s">
        <v>84</v>
      </c>
      <c r="B83" s="14">
        <v>45.121000000000002</v>
      </c>
      <c r="C83" s="14">
        <v>44.485999999999997</v>
      </c>
      <c r="E83" s="5"/>
    </row>
    <row r="84" spans="1:6" x14ac:dyDescent="0.55000000000000004">
      <c r="A84" s="16" t="s">
        <v>122</v>
      </c>
      <c r="B84" s="16">
        <v>44.366999999999997</v>
      </c>
      <c r="C84" s="16">
        <v>44.155999999999999</v>
      </c>
      <c r="E84" s="5"/>
    </row>
    <row r="85" spans="1:6" x14ac:dyDescent="0.55000000000000004">
      <c r="A85" s="16" t="s">
        <v>47</v>
      </c>
      <c r="B85" s="16">
        <v>45.054000000000002</v>
      </c>
      <c r="C85" s="16">
        <v>44.542000000000002</v>
      </c>
      <c r="D85" s="14"/>
      <c r="F85" s="5"/>
    </row>
    <row r="86" spans="1:6" x14ac:dyDescent="0.55000000000000004">
      <c r="A86" s="14" t="s">
        <v>132</v>
      </c>
      <c r="B86" s="14">
        <v>45.295000000000002</v>
      </c>
      <c r="C86" s="14">
        <v>44.363</v>
      </c>
      <c r="D86" s="14"/>
      <c r="F86" s="5"/>
    </row>
    <row r="87" spans="1:6" x14ac:dyDescent="0.55000000000000004">
      <c r="A87" s="14" t="s">
        <v>135</v>
      </c>
      <c r="B87" s="14">
        <v>44.466000000000001</v>
      </c>
      <c r="C87" s="14">
        <v>44.314</v>
      </c>
      <c r="E87" s="5"/>
    </row>
    <row r="88" spans="1:6" x14ac:dyDescent="0.55000000000000004">
      <c r="A88" s="14" t="s">
        <v>110</v>
      </c>
      <c r="B88" s="14">
        <v>45.311</v>
      </c>
      <c r="C88" s="14">
        <v>44.692999999999998</v>
      </c>
      <c r="E88" s="5"/>
    </row>
    <row r="89" spans="1:6" x14ac:dyDescent="0.55000000000000004">
      <c r="A89" s="14" t="s">
        <v>55</v>
      </c>
      <c r="B89" s="14">
        <v>44.411999999999999</v>
      </c>
      <c r="C89" s="14">
        <v>44.246000000000002</v>
      </c>
      <c r="E89" s="5"/>
    </row>
    <row r="90" spans="1:6" x14ac:dyDescent="0.55000000000000004">
      <c r="A90" s="14" t="s">
        <v>117</v>
      </c>
      <c r="B90" s="14">
        <v>45.392000000000003</v>
      </c>
      <c r="C90" s="14">
        <v>45.148000000000003</v>
      </c>
      <c r="E90" s="5"/>
    </row>
    <row r="91" spans="1:6" x14ac:dyDescent="0.55000000000000004">
      <c r="A91" s="14" t="s">
        <v>111</v>
      </c>
      <c r="B91" s="14">
        <v>44.95</v>
      </c>
      <c r="C91" s="14">
        <v>44.741999999999997</v>
      </c>
    </row>
    <row r="92" spans="1:6" x14ac:dyDescent="0.55000000000000004">
      <c r="A92" s="97" t="s">
        <v>92</v>
      </c>
      <c r="B92" s="97">
        <v>44.668999999999997</v>
      </c>
      <c r="C92" s="97">
        <v>44.656999999999996</v>
      </c>
    </row>
    <row r="93" spans="1:6" x14ac:dyDescent="0.55000000000000004">
      <c r="A93" s="97" t="s">
        <v>101</v>
      </c>
      <c r="B93" s="97">
        <v>45.384</v>
      </c>
      <c r="C93" s="97">
        <v>44.579000000000001</v>
      </c>
    </row>
    <row r="94" spans="1:6" x14ac:dyDescent="0.55000000000000004">
      <c r="A94" s="97" t="s">
        <v>99</v>
      </c>
      <c r="B94" s="97">
        <v>45.070999999999998</v>
      </c>
      <c r="C94" s="97">
        <v>44.076999999999998</v>
      </c>
    </row>
    <row r="95" spans="1:6" x14ac:dyDescent="0.55000000000000004">
      <c r="A95" s="97" t="s">
        <v>94</v>
      </c>
      <c r="B95" s="97">
        <v>45.354999999999997</v>
      </c>
      <c r="C95" s="97">
        <v>44.734000000000002</v>
      </c>
    </row>
    <row r="96" spans="1:6" x14ac:dyDescent="0.55000000000000004">
      <c r="A96" s="97"/>
      <c r="B96" s="97"/>
      <c r="C96" s="97"/>
    </row>
    <row r="97" spans="1:4" x14ac:dyDescent="0.55000000000000004">
      <c r="A97" s="97"/>
      <c r="B97" s="97"/>
      <c r="C97" s="97"/>
    </row>
    <row r="98" spans="1:4" x14ac:dyDescent="0.55000000000000004">
      <c r="A98" s="5" t="s">
        <v>24</v>
      </c>
      <c r="B98" s="5" t="s">
        <v>1</v>
      </c>
      <c r="C98" s="5" t="s">
        <v>2</v>
      </c>
    </row>
    <row r="99" spans="1:4" x14ac:dyDescent="0.55000000000000004">
      <c r="A99" s="5"/>
      <c r="B99" s="5"/>
      <c r="C99" s="5"/>
    </row>
    <row r="100" spans="1:4" x14ac:dyDescent="0.55000000000000004">
      <c r="A100" s="5"/>
      <c r="B100" s="5"/>
      <c r="C100" s="5"/>
    </row>
    <row r="101" spans="1:4" x14ac:dyDescent="0.55000000000000004">
      <c r="A101" s="5"/>
      <c r="B101" s="5"/>
      <c r="C101" s="5"/>
    </row>
    <row r="102" spans="1:4" x14ac:dyDescent="0.55000000000000004">
      <c r="A102" s="5"/>
      <c r="B102" s="5"/>
      <c r="C102" s="5"/>
      <c r="D102" s="5"/>
    </row>
    <row r="103" spans="1:4" x14ac:dyDescent="0.55000000000000004">
      <c r="A103" s="11"/>
      <c r="B103" s="11"/>
      <c r="C103" s="11"/>
      <c r="D103" s="5"/>
    </row>
    <row r="104" spans="1:4" x14ac:dyDescent="0.55000000000000004">
      <c r="A104" s="11"/>
      <c r="B104" s="11"/>
      <c r="C104" s="11"/>
    </row>
    <row r="105" spans="1:4" x14ac:dyDescent="0.55000000000000004">
      <c r="A105" s="5"/>
      <c r="B105" s="5"/>
      <c r="C105" s="5"/>
    </row>
    <row r="106" spans="1:4" x14ac:dyDescent="0.55000000000000004">
      <c r="A106" s="5"/>
      <c r="B106" s="5"/>
      <c r="C106" s="5"/>
    </row>
    <row r="107" spans="1:4" x14ac:dyDescent="0.55000000000000004">
      <c r="A107" s="5"/>
      <c r="B107" s="5"/>
      <c r="C107" s="5"/>
    </row>
    <row r="108" spans="1:4" x14ac:dyDescent="0.55000000000000004">
      <c r="A108" s="5"/>
      <c r="B108" s="5"/>
      <c r="C108" s="5"/>
    </row>
    <row r="109" spans="1:4" x14ac:dyDescent="0.55000000000000004">
      <c r="A109" s="5"/>
      <c r="B109" s="5"/>
      <c r="C109" s="5"/>
    </row>
    <row r="110" spans="1:4" x14ac:dyDescent="0.55000000000000004">
      <c r="A110" s="5"/>
      <c r="B110" s="5"/>
      <c r="C110" s="5"/>
    </row>
    <row r="111" spans="1:4" x14ac:dyDescent="0.55000000000000004">
      <c r="A111" s="5"/>
      <c r="B111" s="5"/>
      <c r="C111" s="5"/>
    </row>
    <row r="112" spans="1:4" x14ac:dyDescent="0.55000000000000004">
      <c r="A112" s="5"/>
      <c r="B112" s="5"/>
      <c r="C112" s="5"/>
    </row>
  </sheetData>
  <phoneticPr fontId="1" type="noConversion"/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E49A-D7BB-4E9B-B065-643A3B8FD081}">
  <dimension ref="A2:M117"/>
  <sheetViews>
    <sheetView workbookViewId="0">
      <selection activeCell="J18" sqref="J18"/>
    </sheetView>
  </sheetViews>
  <sheetFormatPr defaultColWidth="8.89453125" defaultRowHeight="14.4" x14ac:dyDescent="0.55000000000000004"/>
  <cols>
    <col min="1" max="1" width="22.68359375" bestFit="1" customWidth="1"/>
    <col min="2" max="5" width="11" customWidth="1"/>
    <col min="12" max="12" width="11.7890625" bestFit="1" customWidth="1"/>
    <col min="13" max="13" width="12.3125" bestFit="1" customWidth="1"/>
  </cols>
  <sheetData>
    <row r="2" spans="1:13" s="1" customFormat="1" x14ac:dyDescent="0.5">
      <c r="A2" s="1" t="s">
        <v>0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</row>
    <row r="3" spans="1:13" x14ac:dyDescent="0.55000000000000004">
      <c r="A3" s="12" t="s">
        <v>119</v>
      </c>
      <c r="B3" s="12">
        <v>44.774000000000001</v>
      </c>
      <c r="C3" s="12">
        <v>44.335000000000001</v>
      </c>
      <c r="D3" s="13">
        <f>AVERAGE(Table134[[#This Row],[1ST RACE]:[2ND RACE]])</f>
        <v>44.554500000000004</v>
      </c>
      <c r="E3" s="3"/>
      <c r="F3" s="3">
        <v>0</v>
      </c>
      <c r="G3" s="3">
        <v>0</v>
      </c>
      <c r="H3" s="3">
        <v>7</v>
      </c>
      <c r="I3" s="3">
        <v>15</v>
      </c>
      <c r="J3" s="3">
        <v>10</v>
      </c>
      <c r="K3" s="3"/>
      <c r="L3" s="3">
        <f>SUM(Table134[[#This Row],[WEEK 1]:[WEEK 6]])</f>
        <v>32</v>
      </c>
    </row>
    <row r="4" spans="1:13" x14ac:dyDescent="0.55000000000000004">
      <c r="A4" s="12" t="s">
        <v>103</v>
      </c>
      <c r="B4" s="12">
        <v>44.823</v>
      </c>
      <c r="C4" s="12">
        <v>44.718000000000004</v>
      </c>
      <c r="D4" s="13">
        <f>AVERAGE(Table134[[#This Row],[1ST RACE]:[2ND RACE]])</f>
        <v>44.770499999999998</v>
      </c>
      <c r="E4" s="3"/>
      <c r="F4" s="3">
        <v>0</v>
      </c>
      <c r="G4" s="3">
        <v>0</v>
      </c>
      <c r="H4" s="3">
        <v>15</v>
      </c>
      <c r="I4" s="3">
        <v>8</v>
      </c>
      <c r="J4" s="3">
        <v>8</v>
      </c>
      <c r="K4" s="3"/>
      <c r="L4" s="3">
        <f>SUM(Table134[[#This Row],[WEEK 1]:[WEEK 6]])</f>
        <v>31</v>
      </c>
    </row>
    <row r="5" spans="1:13" x14ac:dyDescent="0.55000000000000004">
      <c r="A5" s="12" t="s">
        <v>134</v>
      </c>
      <c r="B5" s="12">
        <v>44.575000000000003</v>
      </c>
      <c r="C5" s="12">
        <v>44.262</v>
      </c>
      <c r="D5" s="13">
        <f>AVERAGE(Table134[[#This Row],[1ST RACE]:[2ND RACE]])</f>
        <v>44.418500000000002</v>
      </c>
      <c r="E5" s="3"/>
      <c r="F5" s="3">
        <v>0</v>
      </c>
      <c r="G5" s="3">
        <v>0</v>
      </c>
      <c r="H5" s="3">
        <v>2</v>
      </c>
      <c r="I5" s="3">
        <v>12</v>
      </c>
      <c r="J5" s="3">
        <v>12</v>
      </c>
      <c r="K5" s="3"/>
      <c r="L5" s="3">
        <f>SUM(Table134[[#This Row],[WEEK 1]:[WEEK 6]])</f>
        <v>26</v>
      </c>
    </row>
    <row r="6" spans="1:13" x14ac:dyDescent="0.55000000000000004">
      <c r="A6" s="12" t="s">
        <v>89</v>
      </c>
      <c r="B6" s="12">
        <v>45.286000000000001</v>
      </c>
      <c r="C6" s="12">
        <v>44.58</v>
      </c>
      <c r="D6" s="13">
        <f>AVERAGE(Table134[[#This Row],[1ST RACE]:[2ND RACE]])</f>
        <v>44.933</v>
      </c>
      <c r="E6" s="3"/>
      <c r="F6" s="3">
        <v>0</v>
      </c>
      <c r="G6" s="3">
        <v>0</v>
      </c>
      <c r="H6" s="3">
        <v>12</v>
      </c>
      <c r="I6" s="3">
        <v>7</v>
      </c>
      <c r="J6" s="3">
        <v>5</v>
      </c>
      <c r="K6" s="3"/>
      <c r="L6" s="3">
        <f>SUM(Table134[[#This Row],[WEEK 1]:[WEEK 6]])</f>
        <v>24</v>
      </c>
    </row>
    <row r="7" spans="1:13" x14ac:dyDescent="0.55000000000000004">
      <c r="A7" s="12" t="s">
        <v>146</v>
      </c>
      <c r="B7" s="12">
        <v>45.042999999999999</v>
      </c>
      <c r="C7" s="12">
        <v>44.575000000000003</v>
      </c>
      <c r="D7" s="117">
        <f>AVERAGE(Table134[[#This Row],[1ST RACE]:[2ND RACE]])</f>
        <v>44.808999999999997</v>
      </c>
      <c r="E7" s="13"/>
      <c r="F7" s="3">
        <v>0</v>
      </c>
      <c r="G7" s="3">
        <v>0</v>
      </c>
      <c r="H7" s="3">
        <v>5</v>
      </c>
      <c r="I7" s="3">
        <v>10</v>
      </c>
      <c r="J7" s="3">
        <v>7</v>
      </c>
      <c r="K7" s="3"/>
      <c r="L7" s="118">
        <f>SUM(Table134[[#This Row],[WEEK 1]:[WEEK 6]])</f>
        <v>22</v>
      </c>
    </row>
    <row r="8" spans="1:13" x14ac:dyDescent="0.55000000000000004">
      <c r="A8" s="12" t="s">
        <v>113</v>
      </c>
      <c r="B8" s="12">
        <v>44.363999999999997</v>
      </c>
      <c r="C8" s="12">
        <v>44.027000000000001</v>
      </c>
      <c r="D8" s="117">
        <f>AVERAGE(Table134[[#This Row],[1ST RACE]:[2ND RACE]])</f>
        <v>44.195499999999996</v>
      </c>
      <c r="E8" s="13"/>
      <c r="F8" s="3">
        <v>0</v>
      </c>
      <c r="G8" s="3">
        <v>0</v>
      </c>
      <c r="H8" s="3">
        <v>3</v>
      </c>
      <c r="I8" s="3">
        <v>3</v>
      </c>
      <c r="J8" s="3">
        <v>15</v>
      </c>
      <c r="K8" s="3"/>
      <c r="L8" s="118">
        <f>SUM(Table134[[#This Row],[WEEK 1]:[WEEK 6]])</f>
        <v>21</v>
      </c>
    </row>
    <row r="9" spans="1:13" x14ac:dyDescent="0.55000000000000004">
      <c r="A9" s="12" t="s">
        <v>58</v>
      </c>
      <c r="B9" s="12">
        <v>45.311</v>
      </c>
      <c r="C9" s="12">
        <v>44.968000000000004</v>
      </c>
      <c r="D9" s="13">
        <f>AVERAGE(Table134[[#This Row],[1ST RACE]:[2ND RACE]])</f>
        <v>45.139499999999998</v>
      </c>
      <c r="E9" s="3"/>
      <c r="F9" s="3">
        <v>0</v>
      </c>
      <c r="G9" s="3">
        <v>0</v>
      </c>
      <c r="H9" s="3">
        <v>10</v>
      </c>
      <c r="I9" s="3">
        <v>5</v>
      </c>
      <c r="J9" s="3">
        <v>4</v>
      </c>
      <c r="K9" s="3"/>
      <c r="L9" s="3">
        <f>SUM(Table134[[#This Row],[WEEK 1]:[WEEK 6]])</f>
        <v>19</v>
      </c>
    </row>
    <row r="10" spans="1:13" x14ac:dyDescent="0.55000000000000004">
      <c r="A10" s="12" t="s">
        <v>118</v>
      </c>
      <c r="B10" s="12">
        <v>44.911999999999999</v>
      </c>
      <c r="C10" s="12">
        <v>44.734000000000002</v>
      </c>
      <c r="D10" s="13">
        <f>AVERAGE(Table134[[#This Row],[1ST RACE]:[2ND RACE]])</f>
        <v>44.823</v>
      </c>
      <c r="E10" s="3"/>
      <c r="F10" s="3">
        <v>0</v>
      </c>
      <c r="G10" s="3">
        <v>0</v>
      </c>
      <c r="H10" s="3">
        <v>4</v>
      </c>
      <c r="I10" s="3">
        <v>6</v>
      </c>
      <c r="J10" s="3">
        <v>6</v>
      </c>
      <c r="K10" s="3"/>
      <c r="L10" s="3">
        <f>SUM(Table134[[#This Row],[WEEK 1]:[WEEK 6]])</f>
        <v>16</v>
      </c>
    </row>
    <row r="11" spans="1:13" x14ac:dyDescent="0.55000000000000004">
      <c r="A11" s="12" t="s">
        <v>51</v>
      </c>
      <c r="B11" s="12">
        <v>45.539000000000001</v>
      </c>
      <c r="C11" s="12">
        <v>45.103999999999999</v>
      </c>
      <c r="D11" s="13">
        <f>AVERAGE(Table134[[#This Row],[1ST RACE]:[2ND RACE]])</f>
        <v>45.3215</v>
      </c>
      <c r="E11" s="3"/>
      <c r="F11" s="3">
        <v>0</v>
      </c>
      <c r="G11" s="3">
        <v>0</v>
      </c>
      <c r="H11" s="3">
        <v>8</v>
      </c>
      <c r="I11" s="3">
        <v>2</v>
      </c>
      <c r="J11" s="3">
        <v>2</v>
      </c>
      <c r="K11" s="3"/>
      <c r="L11" s="3">
        <f>SUM(Table134[[#This Row],[WEEK 1]:[WEEK 6]])</f>
        <v>12</v>
      </c>
    </row>
    <row r="12" spans="1:13" x14ac:dyDescent="0.55000000000000004">
      <c r="A12" s="12" t="s">
        <v>140</v>
      </c>
      <c r="B12" s="12">
        <v>45.234000000000002</v>
      </c>
      <c r="C12" s="12">
        <v>45.192999999999998</v>
      </c>
      <c r="D12" s="13">
        <f>AVERAGE(Table134[[#This Row],[1ST RACE]:[2ND RACE]])</f>
        <v>45.213499999999996</v>
      </c>
      <c r="E12" s="3"/>
      <c r="F12" s="3">
        <v>0</v>
      </c>
      <c r="G12" s="3">
        <v>0</v>
      </c>
      <c r="H12" s="3">
        <v>6</v>
      </c>
      <c r="I12" s="3">
        <v>2</v>
      </c>
      <c r="J12" s="3">
        <v>3</v>
      </c>
      <c r="K12" s="3"/>
      <c r="L12" s="3">
        <f>SUM(Table134[[#This Row],[WEEK 1]:[WEEK 6]])</f>
        <v>11</v>
      </c>
      <c r="M12" s="3"/>
    </row>
    <row r="13" spans="1:13" x14ac:dyDescent="0.55000000000000004">
      <c r="A13" s="12" t="s">
        <v>75</v>
      </c>
      <c r="B13" s="12">
        <v>45.408999999999999</v>
      </c>
      <c r="C13" s="12">
        <v>45.143999999999998</v>
      </c>
      <c r="D13" s="117">
        <f>AVERAGE(Table134[[#This Row],[1ST RACE]:[2ND RACE]])</f>
        <v>45.276499999999999</v>
      </c>
      <c r="E13" s="13"/>
      <c r="F13" s="3">
        <v>0</v>
      </c>
      <c r="G13" s="3">
        <v>0</v>
      </c>
      <c r="H13" s="3">
        <v>2</v>
      </c>
      <c r="I13" s="3">
        <v>4</v>
      </c>
      <c r="J13" s="3">
        <v>2</v>
      </c>
      <c r="K13" s="3"/>
      <c r="L13" s="118">
        <f>SUM(Table134[[#This Row],[WEEK 1]:[WEEK 6]])</f>
        <v>8</v>
      </c>
      <c r="M13" s="3"/>
    </row>
    <row r="14" spans="1:13" x14ac:dyDescent="0.55000000000000004">
      <c r="A14" s="12" t="s">
        <v>88</v>
      </c>
      <c r="B14" s="12">
        <v>45.563000000000002</v>
      </c>
      <c r="C14" s="12">
        <v>45.36</v>
      </c>
      <c r="D14" s="117">
        <f>AVERAGE(Table134[[#This Row],[1ST RACE]:[2ND RACE]])</f>
        <v>45.461500000000001</v>
      </c>
      <c r="E14" s="13"/>
      <c r="F14" s="3">
        <v>0</v>
      </c>
      <c r="G14" s="3">
        <v>0</v>
      </c>
      <c r="H14" s="3">
        <v>2</v>
      </c>
      <c r="I14" s="3">
        <v>2</v>
      </c>
      <c r="J14" s="3">
        <v>2</v>
      </c>
      <c r="K14" s="3"/>
      <c r="L14" s="118">
        <f>SUM(Table134[[#This Row],[WEEK 1]:[WEEK 6]])</f>
        <v>6</v>
      </c>
    </row>
    <row r="15" spans="1:13" x14ac:dyDescent="0.55000000000000004">
      <c r="A15" s="12" t="s">
        <v>125</v>
      </c>
      <c r="B15" s="12">
        <v>45.567</v>
      </c>
      <c r="C15" s="12">
        <v>45.363999999999997</v>
      </c>
      <c r="D15" s="13">
        <f>AVERAGE(Table134[[#This Row],[1ST RACE]:[2ND RACE]])</f>
        <v>45.465499999999999</v>
      </c>
      <c r="E15" s="3"/>
      <c r="F15" s="3">
        <v>0</v>
      </c>
      <c r="G15" s="3">
        <v>0</v>
      </c>
      <c r="H15" s="3">
        <v>2</v>
      </c>
      <c r="I15" s="3">
        <v>2</v>
      </c>
      <c r="J15" s="3">
        <v>2</v>
      </c>
      <c r="K15" s="3"/>
      <c r="L15" s="3">
        <f>SUM(Table134[[#This Row],[WEEK 1]:[WEEK 6]])</f>
        <v>6</v>
      </c>
    </row>
    <row r="16" spans="1:13" x14ac:dyDescent="0.55000000000000004">
      <c r="A16" s="12" t="s">
        <v>104</v>
      </c>
      <c r="B16" s="12">
        <v>46.168999999999997</v>
      </c>
      <c r="C16" s="12">
        <v>45.356000000000002</v>
      </c>
      <c r="D16" s="117">
        <f>AVERAGE(Table134[[#This Row],[1ST RACE]:[2ND RACE]])</f>
        <v>45.762500000000003</v>
      </c>
      <c r="E16" s="13"/>
      <c r="F16" s="3">
        <v>0</v>
      </c>
      <c r="G16" s="3">
        <v>0</v>
      </c>
      <c r="H16" s="3">
        <v>2</v>
      </c>
      <c r="I16" s="3">
        <v>2</v>
      </c>
      <c r="J16" s="3">
        <v>2</v>
      </c>
      <c r="K16" s="3"/>
      <c r="L16" s="118">
        <f>SUM(Table134[[#This Row],[WEEK 1]:[WEEK 6]])</f>
        <v>6</v>
      </c>
    </row>
    <row r="17" spans="1:12" x14ac:dyDescent="0.55000000000000004">
      <c r="A17" s="12" t="s">
        <v>52</v>
      </c>
      <c r="B17" s="12"/>
      <c r="C17" s="12"/>
      <c r="D17" s="117" t="e">
        <f>AVERAGE(Table134[[#This Row],[1ST RACE]:[2ND RACE]])</f>
        <v>#DIV/0!</v>
      </c>
      <c r="E17" s="13"/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/>
      <c r="L17" s="118">
        <f>SUM(Table134[[#This Row],[WEEK 1]:[WEEK 6]])</f>
        <v>2</v>
      </c>
    </row>
    <row r="18" spans="1:12" x14ac:dyDescent="0.55000000000000004">
      <c r="A18" s="12"/>
      <c r="B18" s="12"/>
      <c r="C18" s="12"/>
      <c r="D18" s="117"/>
      <c r="E18" s="13"/>
      <c r="F18" s="3"/>
      <c r="G18" s="3"/>
      <c r="H18" s="3"/>
      <c r="I18" s="3"/>
      <c r="J18" s="3"/>
      <c r="K18" s="3"/>
      <c r="L18" s="118"/>
    </row>
    <row r="19" spans="1:12" x14ac:dyDescent="0.55000000000000004">
      <c r="A19" s="12"/>
      <c r="B19" s="12"/>
      <c r="C19" s="12"/>
      <c r="D19" s="117"/>
      <c r="E19" s="13"/>
      <c r="F19" s="3"/>
      <c r="G19" s="3"/>
      <c r="H19" s="3"/>
      <c r="I19" s="3"/>
      <c r="J19" s="3"/>
      <c r="K19" s="3"/>
      <c r="L19" s="118"/>
    </row>
    <row r="20" spans="1:12" x14ac:dyDescent="0.55000000000000004">
      <c r="A20" s="5" t="s">
        <v>16</v>
      </c>
      <c r="B20" s="5" t="s">
        <v>1</v>
      </c>
      <c r="C20" s="5" t="s">
        <v>2</v>
      </c>
    </row>
    <row r="21" spans="1:12" x14ac:dyDescent="0.55000000000000004">
      <c r="A21" s="14"/>
      <c r="B21" s="14"/>
      <c r="C21" s="14"/>
    </row>
    <row r="22" spans="1:12" x14ac:dyDescent="0.55000000000000004">
      <c r="A22" s="14"/>
      <c r="B22" s="14"/>
      <c r="C22" s="14"/>
    </row>
    <row r="23" spans="1:12" x14ac:dyDescent="0.55000000000000004">
      <c r="A23" s="14"/>
      <c r="B23" s="14"/>
      <c r="C23" s="14"/>
    </row>
    <row r="24" spans="1:12" x14ac:dyDescent="0.55000000000000004">
      <c r="A24" s="14"/>
      <c r="B24" s="14"/>
      <c r="C24" s="14"/>
    </row>
    <row r="25" spans="1:12" x14ac:dyDescent="0.55000000000000004">
      <c r="A25" s="14"/>
      <c r="B25" s="14"/>
      <c r="C25" s="14"/>
    </row>
    <row r="26" spans="1:12" x14ac:dyDescent="0.55000000000000004">
      <c r="A26" s="14"/>
      <c r="B26" s="14"/>
      <c r="C26" s="14"/>
    </row>
    <row r="27" spans="1:12" x14ac:dyDescent="0.55000000000000004">
      <c r="A27" s="14"/>
      <c r="B27" s="14"/>
      <c r="C27" s="14"/>
    </row>
    <row r="28" spans="1:12" x14ac:dyDescent="0.55000000000000004">
      <c r="A28" s="14"/>
      <c r="B28" s="14"/>
      <c r="C28" s="14"/>
      <c r="D28" s="14"/>
    </row>
    <row r="29" spans="1:12" x14ac:dyDescent="0.55000000000000004">
      <c r="A29" s="14"/>
      <c r="B29" s="14"/>
      <c r="C29" s="14"/>
      <c r="D29" s="14"/>
    </row>
    <row r="30" spans="1:12" x14ac:dyDescent="0.55000000000000004">
      <c r="A30" s="5" t="s">
        <v>17</v>
      </c>
      <c r="B30" s="5" t="s">
        <v>1</v>
      </c>
      <c r="C30" s="5" t="s">
        <v>2</v>
      </c>
      <c r="D30" s="98"/>
    </row>
    <row r="31" spans="1:12" x14ac:dyDescent="0.55000000000000004">
      <c r="A31" s="14" t="s">
        <v>89</v>
      </c>
      <c r="B31" s="14">
        <v>49.372999999999998</v>
      </c>
      <c r="C31" s="14">
        <v>49.027000000000001</v>
      </c>
      <c r="D31" s="97"/>
    </row>
    <row r="32" spans="1:12" x14ac:dyDescent="0.55000000000000004">
      <c r="A32" s="14" t="s">
        <v>58</v>
      </c>
      <c r="B32" s="14">
        <v>49.686</v>
      </c>
      <c r="C32" s="14">
        <v>49.250999999999998</v>
      </c>
      <c r="D32" s="97"/>
    </row>
    <row r="33" spans="1:5" x14ac:dyDescent="0.55000000000000004">
      <c r="A33" s="14" t="s">
        <v>118</v>
      </c>
      <c r="B33" s="14">
        <v>49.828000000000003</v>
      </c>
      <c r="C33" s="14">
        <v>49.133000000000003</v>
      </c>
      <c r="D33" s="97"/>
    </row>
    <row r="34" spans="1:5" x14ac:dyDescent="0.55000000000000004">
      <c r="A34" s="14" t="s">
        <v>119</v>
      </c>
      <c r="B34" s="14">
        <v>49.689</v>
      </c>
      <c r="C34" s="14">
        <v>49.384999999999998</v>
      </c>
      <c r="D34" s="97"/>
    </row>
    <row r="35" spans="1:5" x14ac:dyDescent="0.55000000000000004">
      <c r="A35" s="97" t="s">
        <v>75</v>
      </c>
      <c r="B35" s="97">
        <v>50.030999999999999</v>
      </c>
      <c r="C35" s="97">
        <v>49.192</v>
      </c>
      <c r="D35" s="97"/>
    </row>
    <row r="36" spans="1:5" x14ac:dyDescent="0.55000000000000004">
      <c r="A36" s="14" t="s">
        <v>134</v>
      </c>
      <c r="B36" s="14">
        <v>49.856000000000002</v>
      </c>
      <c r="C36" s="14">
        <v>49.604999999999997</v>
      </c>
      <c r="D36" s="97"/>
    </row>
    <row r="37" spans="1:5" x14ac:dyDescent="0.55000000000000004">
      <c r="A37" s="97" t="s">
        <v>146</v>
      </c>
      <c r="B37" s="97">
        <v>49.887999999999998</v>
      </c>
      <c r="C37" s="97">
        <v>49.67</v>
      </c>
      <c r="D37" s="97"/>
    </row>
    <row r="38" spans="1:5" x14ac:dyDescent="0.55000000000000004">
      <c r="A38" s="14" t="s">
        <v>103</v>
      </c>
      <c r="B38" s="14">
        <v>50.177999999999997</v>
      </c>
      <c r="C38" s="14">
        <v>49.466000000000001</v>
      </c>
      <c r="D38" s="97"/>
    </row>
    <row r="39" spans="1:5" x14ac:dyDescent="0.55000000000000004">
      <c r="A39" s="14" t="s">
        <v>125</v>
      </c>
      <c r="B39" s="14">
        <v>50.438000000000002</v>
      </c>
      <c r="C39" s="14">
        <v>49.515000000000001</v>
      </c>
      <c r="D39" s="97"/>
    </row>
    <row r="40" spans="1:5" x14ac:dyDescent="0.55000000000000004">
      <c r="A40" s="97" t="s">
        <v>52</v>
      </c>
      <c r="B40" s="97">
        <v>50.156999999999996</v>
      </c>
      <c r="C40" s="97">
        <v>49.981000000000002</v>
      </c>
      <c r="D40" s="97"/>
    </row>
    <row r="41" spans="1:5" x14ac:dyDescent="0.55000000000000004">
      <c r="A41" s="97" t="s">
        <v>88</v>
      </c>
      <c r="B41" s="97">
        <v>50.253999999999998</v>
      </c>
      <c r="C41" s="97">
        <v>49.884999999999998</v>
      </c>
      <c r="D41" s="97"/>
    </row>
    <row r="42" spans="1:5" x14ac:dyDescent="0.55000000000000004">
      <c r="A42" s="14" t="s">
        <v>51</v>
      </c>
      <c r="B42" s="14">
        <v>50.283999999999999</v>
      </c>
      <c r="C42" s="14">
        <v>49.889000000000003</v>
      </c>
      <c r="D42" s="97"/>
    </row>
    <row r="43" spans="1:5" x14ac:dyDescent="0.55000000000000004">
      <c r="A43" s="14" t="s">
        <v>140</v>
      </c>
      <c r="B43" s="14">
        <v>50.645000000000003</v>
      </c>
      <c r="C43" s="14">
        <v>49.722000000000001</v>
      </c>
      <c r="D43" s="97"/>
      <c r="E43" s="5"/>
    </row>
    <row r="44" spans="1:5" x14ac:dyDescent="0.55000000000000004">
      <c r="A44" s="97" t="s">
        <v>104</v>
      </c>
      <c r="B44" s="97">
        <v>50.347999999999999</v>
      </c>
      <c r="C44" s="97">
        <v>50.56</v>
      </c>
      <c r="D44" s="97"/>
      <c r="E44" s="5"/>
    </row>
    <row r="45" spans="1:5" x14ac:dyDescent="0.55000000000000004">
      <c r="A45" s="97"/>
      <c r="B45" s="97"/>
      <c r="C45" s="97"/>
      <c r="E45" s="5"/>
    </row>
    <row r="46" spans="1:5" x14ac:dyDescent="0.55000000000000004">
      <c r="A46" s="97"/>
      <c r="B46" s="97"/>
      <c r="C46" s="97"/>
      <c r="E46" s="5"/>
    </row>
    <row r="47" spans="1:5" x14ac:dyDescent="0.55000000000000004">
      <c r="A47" t="s">
        <v>18</v>
      </c>
      <c r="B47" t="s">
        <v>1</v>
      </c>
      <c r="C47" t="s">
        <v>2</v>
      </c>
      <c r="E47" s="5"/>
    </row>
    <row r="48" spans="1:5" x14ac:dyDescent="0.55000000000000004">
      <c r="A48" s="3" t="s">
        <v>103</v>
      </c>
      <c r="B48" s="3">
        <v>44.823999999999998</v>
      </c>
      <c r="C48" s="3">
        <v>44.819000000000003</v>
      </c>
      <c r="E48" s="5"/>
    </row>
    <row r="49" spans="1:5" x14ac:dyDescent="0.55000000000000004">
      <c r="A49" s="14" t="s">
        <v>51</v>
      </c>
      <c r="B49" s="14">
        <v>45.281999999999996</v>
      </c>
      <c r="C49" s="14">
        <v>44.79</v>
      </c>
      <c r="E49" s="5"/>
    </row>
    <row r="50" spans="1:5" x14ac:dyDescent="0.55000000000000004">
      <c r="A50" s="14" t="s">
        <v>89</v>
      </c>
      <c r="B50" s="14">
        <v>45.021999999999998</v>
      </c>
      <c r="C50" s="14">
        <v>44.981000000000002</v>
      </c>
      <c r="E50" s="5"/>
    </row>
    <row r="51" spans="1:5" x14ac:dyDescent="0.55000000000000004">
      <c r="A51" s="14" t="s">
        <v>58</v>
      </c>
      <c r="B51" s="14">
        <v>45.167999999999999</v>
      </c>
      <c r="C51" s="14">
        <v>44.86</v>
      </c>
      <c r="E51" s="5"/>
    </row>
    <row r="52" spans="1:5" x14ac:dyDescent="0.55000000000000004">
      <c r="A52" s="14" t="s">
        <v>134</v>
      </c>
      <c r="B52" s="14">
        <v>45.895000000000003</v>
      </c>
      <c r="C52" s="14">
        <v>45.518000000000001</v>
      </c>
      <c r="E52" s="5"/>
    </row>
    <row r="53" spans="1:5" x14ac:dyDescent="0.55000000000000004">
      <c r="A53" s="14" t="s">
        <v>119</v>
      </c>
      <c r="B53" s="14">
        <v>45.335999999999999</v>
      </c>
      <c r="C53" s="14">
        <v>44.814999999999998</v>
      </c>
      <c r="E53" s="5"/>
    </row>
    <row r="54" spans="1:5" x14ac:dyDescent="0.55000000000000004">
      <c r="A54" s="14" t="s">
        <v>125</v>
      </c>
      <c r="B54" s="14">
        <v>46.253999999999998</v>
      </c>
      <c r="C54" s="14">
        <v>45.523000000000003</v>
      </c>
      <c r="D54" s="14"/>
    </row>
    <row r="55" spans="1:5" x14ac:dyDescent="0.55000000000000004">
      <c r="A55" s="14" t="s">
        <v>118</v>
      </c>
      <c r="B55" s="14">
        <v>45.4</v>
      </c>
      <c r="C55" s="14">
        <v>45.274000000000001</v>
      </c>
      <c r="D55" s="5"/>
    </row>
    <row r="56" spans="1:5" x14ac:dyDescent="0.55000000000000004">
      <c r="A56" s="14" t="s">
        <v>140</v>
      </c>
      <c r="B56" s="14">
        <v>45.293999999999997</v>
      </c>
      <c r="C56" s="14">
        <v>44.911999999999999</v>
      </c>
    </row>
    <row r="57" spans="1:5" x14ac:dyDescent="0.55000000000000004">
      <c r="A57" s="97" t="s">
        <v>52</v>
      </c>
      <c r="B57" s="97">
        <v>46.192999999999998</v>
      </c>
      <c r="C57" s="97">
        <v>46.084000000000003</v>
      </c>
    </row>
    <row r="58" spans="1:5" x14ac:dyDescent="0.55000000000000004">
      <c r="A58" s="97" t="s">
        <v>104</v>
      </c>
      <c r="B58" s="97">
        <v>45.624000000000002</v>
      </c>
      <c r="C58" s="97">
        <v>45.338999999999999</v>
      </c>
    </row>
    <row r="59" spans="1:5" x14ac:dyDescent="0.55000000000000004">
      <c r="A59" s="97" t="s">
        <v>146</v>
      </c>
      <c r="B59" s="97">
        <v>45.279000000000003</v>
      </c>
      <c r="C59" s="97">
        <v>45.063000000000002</v>
      </c>
    </row>
    <row r="60" spans="1:5" x14ac:dyDescent="0.55000000000000004">
      <c r="A60" s="97" t="s">
        <v>75</v>
      </c>
      <c r="B60" s="97">
        <v>45.58</v>
      </c>
      <c r="C60" s="97">
        <v>45.542000000000002</v>
      </c>
      <c r="E60" s="5"/>
    </row>
    <row r="61" spans="1:5" x14ac:dyDescent="0.55000000000000004">
      <c r="A61" s="97" t="s">
        <v>88</v>
      </c>
      <c r="B61" s="97">
        <v>45.908999999999999</v>
      </c>
      <c r="C61" s="97">
        <v>45.521999999999998</v>
      </c>
      <c r="E61" s="5"/>
    </row>
    <row r="62" spans="1:5" x14ac:dyDescent="0.55000000000000004">
      <c r="A62" s="97" t="s">
        <v>113</v>
      </c>
      <c r="B62" s="97">
        <v>45.945999999999998</v>
      </c>
      <c r="C62" s="97">
        <v>44.985999999999997</v>
      </c>
      <c r="E62" s="5"/>
    </row>
    <row r="63" spans="1:5" x14ac:dyDescent="0.55000000000000004">
      <c r="A63" s="97"/>
      <c r="B63" s="97"/>
      <c r="C63" s="97"/>
      <c r="E63" s="5"/>
    </row>
    <row r="64" spans="1:5" x14ac:dyDescent="0.55000000000000004">
      <c r="A64" s="97"/>
      <c r="B64" s="97"/>
      <c r="C64" s="97"/>
      <c r="E64" s="5"/>
    </row>
    <row r="65" spans="1:6" ht="15" customHeight="1" x14ac:dyDescent="0.55000000000000004">
      <c r="A65" s="5" t="s">
        <v>20</v>
      </c>
      <c r="B65" s="5" t="s">
        <v>1</v>
      </c>
      <c r="C65" s="5" t="s">
        <v>2</v>
      </c>
      <c r="D65" s="98"/>
      <c r="E65" s="5"/>
    </row>
    <row r="66" spans="1:6" x14ac:dyDescent="0.55000000000000004">
      <c r="A66" s="14" t="s">
        <v>119</v>
      </c>
      <c r="B66" s="14">
        <v>48.771000000000001</v>
      </c>
      <c r="C66" s="14">
        <v>48.767000000000003</v>
      </c>
      <c r="D66" s="97"/>
      <c r="E66" s="5"/>
    </row>
    <row r="67" spans="1:6" x14ac:dyDescent="0.55000000000000004">
      <c r="A67" s="14" t="s">
        <v>134</v>
      </c>
      <c r="B67" s="14">
        <v>49.067</v>
      </c>
      <c r="C67" s="14">
        <v>48.924999999999997</v>
      </c>
      <c r="D67" s="97"/>
      <c r="E67" s="5"/>
    </row>
    <row r="68" spans="1:6" x14ac:dyDescent="0.55000000000000004">
      <c r="A68" s="97" t="s">
        <v>146</v>
      </c>
      <c r="B68" s="97">
        <v>49.058999999999997</v>
      </c>
      <c r="C68" s="97">
        <v>49.002000000000002</v>
      </c>
      <c r="D68" s="97"/>
      <c r="E68" s="5"/>
    </row>
    <row r="69" spans="1:6" x14ac:dyDescent="0.55000000000000004">
      <c r="A69" s="14" t="s">
        <v>103</v>
      </c>
      <c r="B69" s="14">
        <v>49.381</v>
      </c>
      <c r="C69" s="14">
        <v>48.954000000000001</v>
      </c>
      <c r="D69" s="97"/>
      <c r="F69" s="5"/>
    </row>
    <row r="70" spans="1:6" x14ac:dyDescent="0.55000000000000004">
      <c r="A70" s="3" t="s">
        <v>89</v>
      </c>
      <c r="B70" s="3">
        <v>49.753999999999998</v>
      </c>
      <c r="C70" s="3">
        <v>49.091999999999999</v>
      </c>
      <c r="D70" s="97"/>
      <c r="F70" s="5"/>
    </row>
    <row r="71" spans="1:6" x14ac:dyDescent="0.55000000000000004">
      <c r="A71" s="14" t="s">
        <v>118</v>
      </c>
      <c r="B71" s="14">
        <v>49.466000000000001</v>
      </c>
      <c r="C71" s="14">
        <v>49.381</v>
      </c>
      <c r="D71" s="97"/>
      <c r="E71" s="5"/>
    </row>
    <row r="72" spans="1:6" x14ac:dyDescent="0.55000000000000004">
      <c r="A72" s="14" t="s">
        <v>58</v>
      </c>
      <c r="B72" s="14">
        <v>50.030999999999999</v>
      </c>
      <c r="C72" s="14">
        <v>48.962000000000003</v>
      </c>
      <c r="D72" s="97"/>
    </row>
    <row r="73" spans="1:6" x14ac:dyDescent="0.55000000000000004">
      <c r="A73" s="97" t="s">
        <v>75</v>
      </c>
      <c r="B73" s="97">
        <v>49.962000000000003</v>
      </c>
      <c r="C73" s="97">
        <v>49.125</v>
      </c>
      <c r="D73" s="97"/>
    </row>
    <row r="74" spans="1:6" x14ac:dyDescent="0.55000000000000004">
      <c r="A74" s="14" t="s">
        <v>113</v>
      </c>
      <c r="B74" s="14">
        <v>49.978000000000002</v>
      </c>
      <c r="C74" s="14">
        <v>49.555999999999997</v>
      </c>
      <c r="D74" s="97"/>
    </row>
    <row r="75" spans="1:6" x14ac:dyDescent="0.55000000000000004">
      <c r="A75" s="3" t="s">
        <v>51</v>
      </c>
      <c r="B75" s="3">
        <v>49.960999999999999</v>
      </c>
      <c r="C75" s="3">
        <v>49.603999999999999</v>
      </c>
      <c r="D75" s="97"/>
    </row>
    <row r="76" spans="1:6" x14ac:dyDescent="0.55000000000000004">
      <c r="A76" s="14" t="s">
        <v>125</v>
      </c>
      <c r="B76" s="14">
        <v>50.052</v>
      </c>
      <c r="C76" s="14">
        <v>49.86</v>
      </c>
      <c r="D76" s="97"/>
      <c r="E76" s="5"/>
    </row>
    <row r="77" spans="1:6" x14ac:dyDescent="0.55000000000000004">
      <c r="A77" s="97" t="s">
        <v>88</v>
      </c>
      <c r="B77" s="97">
        <v>50.067999999999998</v>
      </c>
      <c r="C77" s="97">
        <v>49.877000000000002</v>
      </c>
      <c r="D77" s="97"/>
      <c r="E77" s="5"/>
    </row>
    <row r="78" spans="1:6" x14ac:dyDescent="0.55000000000000004">
      <c r="A78" s="97" t="s">
        <v>140</v>
      </c>
      <c r="B78" s="97">
        <v>50.323999999999998</v>
      </c>
      <c r="C78" s="97">
        <v>49.786999999999999</v>
      </c>
      <c r="D78" s="97"/>
      <c r="E78" s="5"/>
    </row>
    <row r="79" spans="1:6" x14ac:dyDescent="0.55000000000000004">
      <c r="A79" s="97" t="s">
        <v>104</v>
      </c>
      <c r="B79" s="97">
        <v>50.908999999999999</v>
      </c>
      <c r="C79" s="97">
        <v>50.523000000000003</v>
      </c>
      <c r="D79" s="97"/>
      <c r="E79" s="5"/>
    </row>
    <row r="80" spans="1:6" x14ac:dyDescent="0.55000000000000004">
      <c r="A80" s="97" t="s">
        <v>52</v>
      </c>
      <c r="B80" s="97"/>
      <c r="C80" s="97"/>
      <c r="D80" s="97"/>
      <c r="E80" s="5"/>
    </row>
    <row r="81" spans="1:6" x14ac:dyDescent="0.55000000000000004">
      <c r="A81" s="97"/>
      <c r="B81" s="97"/>
      <c r="C81" s="97"/>
      <c r="E81" s="5"/>
    </row>
    <row r="82" spans="1:6" x14ac:dyDescent="0.55000000000000004">
      <c r="A82" s="97"/>
      <c r="B82" s="97"/>
      <c r="C82" s="97"/>
      <c r="E82" s="5"/>
    </row>
    <row r="83" spans="1:6" x14ac:dyDescent="0.55000000000000004">
      <c r="A83" s="5" t="s">
        <v>21</v>
      </c>
      <c r="B83" s="5" t="s">
        <v>1</v>
      </c>
      <c r="C83" s="5" t="s">
        <v>2</v>
      </c>
      <c r="D83" s="14"/>
      <c r="F83" s="5"/>
    </row>
    <row r="84" spans="1:6" x14ac:dyDescent="0.55000000000000004">
      <c r="A84" s="14" t="s">
        <v>113</v>
      </c>
      <c r="B84" s="14">
        <v>44.363999999999997</v>
      </c>
      <c r="C84" s="14">
        <v>44.027000000000001</v>
      </c>
      <c r="D84" s="5"/>
      <c r="F84" s="5"/>
    </row>
    <row r="85" spans="1:6" x14ac:dyDescent="0.55000000000000004">
      <c r="A85" s="14" t="s">
        <v>103</v>
      </c>
      <c r="B85" s="14">
        <v>44.823</v>
      </c>
      <c r="C85" s="14">
        <v>44.718000000000004</v>
      </c>
    </row>
    <row r="86" spans="1:6" x14ac:dyDescent="0.55000000000000004">
      <c r="A86" s="14" t="s">
        <v>51</v>
      </c>
      <c r="B86" s="14">
        <v>45.539000000000001</v>
      </c>
      <c r="C86" s="14">
        <v>45.103999999999999</v>
      </c>
    </row>
    <row r="87" spans="1:6" x14ac:dyDescent="0.55000000000000004">
      <c r="A87" s="3" t="s">
        <v>89</v>
      </c>
      <c r="B87" s="3">
        <v>45.286000000000001</v>
      </c>
      <c r="C87" s="3">
        <v>44.58</v>
      </c>
    </row>
    <row r="88" spans="1:6" x14ac:dyDescent="0.55000000000000004">
      <c r="A88" s="3" t="s">
        <v>58</v>
      </c>
      <c r="B88" s="3">
        <v>45.311</v>
      </c>
      <c r="C88" s="3">
        <v>44.968000000000004</v>
      </c>
    </row>
    <row r="89" spans="1:6" x14ac:dyDescent="0.55000000000000004">
      <c r="A89" s="14" t="s">
        <v>134</v>
      </c>
      <c r="B89" s="14">
        <v>44.575000000000003</v>
      </c>
      <c r="C89" s="14">
        <v>44.262</v>
      </c>
    </row>
    <row r="90" spans="1:6" x14ac:dyDescent="0.55000000000000004">
      <c r="A90" s="14" t="s">
        <v>119</v>
      </c>
      <c r="B90" s="14">
        <v>44.774000000000001</v>
      </c>
      <c r="C90" s="14">
        <v>44.335000000000001</v>
      </c>
    </row>
    <row r="91" spans="1:6" x14ac:dyDescent="0.55000000000000004">
      <c r="A91" s="14" t="s">
        <v>125</v>
      </c>
      <c r="B91" s="14">
        <v>45.567</v>
      </c>
      <c r="C91" s="14">
        <v>45.363999999999997</v>
      </c>
    </row>
    <row r="92" spans="1:6" x14ac:dyDescent="0.55000000000000004">
      <c r="A92" s="14" t="s">
        <v>118</v>
      </c>
      <c r="B92" s="14">
        <v>44.911999999999999</v>
      </c>
      <c r="C92" s="14">
        <v>44.734000000000002</v>
      </c>
    </row>
    <row r="93" spans="1:6" x14ac:dyDescent="0.55000000000000004">
      <c r="A93" s="97" t="s">
        <v>140</v>
      </c>
      <c r="B93" s="97">
        <v>45.234000000000002</v>
      </c>
      <c r="C93" s="97">
        <v>45.192999999999998</v>
      </c>
    </row>
    <row r="94" spans="1:6" x14ac:dyDescent="0.55000000000000004">
      <c r="A94" s="97" t="s">
        <v>52</v>
      </c>
      <c r="B94" s="97"/>
      <c r="C94" s="97"/>
    </row>
    <row r="95" spans="1:6" x14ac:dyDescent="0.55000000000000004">
      <c r="A95" s="97" t="s">
        <v>104</v>
      </c>
      <c r="B95" s="97">
        <v>46.168999999999997</v>
      </c>
      <c r="C95" s="97">
        <v>45.356000000000002</v>
      </c>
    </row>
    <row r="96" spans="1:6" x14ac:dyDescent="0.55000000000000004">
      <c r="A96" s="97" t="s">
        <v>146</v>
      </c>
      <c r="B96" s="97">
        <v>45.042999999999999</v>
      </c>
      <c r="C96" s="97">
        <v>44.575000000000003</v>
      </c>
    </row>
    <row r="97" spans="1:4" x14ac:dyDescent="0.55000000000000004">
      <c r="A97" s="97" t="s">
        <v>75</v>
      </c>
      <c r="B97" s="97">
        <v>45.408999999999999</v>
      </c>
      <c r="C97" s="97">
        <v>45.143999999999998</v>
      </c>
      <c r="D97" s="5"/>
    </row>
    <row r="98" spans="1:4" x14ac:dyDescent="0.55000000000000004">
      <c r="A98" s="97" t="s">
        <v>88</v>
      </c>
      <c r="B98" s="97">
        <v>45.563000000000002</v>
      </c>
      <c r="C98" s="97">
        <v>45.36</v>
      </c>
      <c r="D98" s="5"/>
    </row>
    <row r="99" spans="1:4" x14ac:dyDescent="0.55000000000000004">
      <c r="A99" s="97"/>
      <c r="B99" s="97"/>
      <c r="C99" s="97"/>
      <c r="D99" s="5"/>
    </row>
    <row r="100" spans="1:4" x14ac:dyDescent="0.55000000000000004">
      <c r="A100" s="97"/>
      <c r="B100" s="97"/>
      <c r="C100" s="97"/>
      <c r="D100" s="5"/>
    </row>
    <row r="101" spans="1:4" x14ac:dyDescent="0.55000000000000004">
      <c r="A101" s="5" t="s">
        <v>22</v>
      </c>
      <c r="B101" s="5" t="s">
        <v>1</v>
      </c>
      <c r="C101" s="5" t="s">
        <v>2</v>
      </c>
      <c r="D101" s="5"/>
    </row>
    <row r="102" spans="1:4" x14ac:dyDescent="0.55000000000000004">
      <c r="A102" s="14"/>
      <c r="B102" s="14"/>
      <c r="C102" s="14"/>
      <c r="D102" s="5"/>
    </row>
    <row r="103" spans="1:4" x14ac:dyDescent="0.55000000000000004">
      <c r="A103" s="14"/>
      <c r="B103" s="14"/>
      <c r="C103" s="14"/>
      <c r="D103" s="5"/>
    </row>
    <row r="104" spans="1:4" x14ac:dyDescent="0.55000000000000004">
      <c r="A104" s="14"/>
      <c r="B104" s="14"/>
      <c r="C104" s="14"/>
    </row>
    <row r="105" spans="1:4" x14ac:dyDescent="0.55000000000000004">
      <c r="A105" s="14"/>
      <c r="B105" s="14"/>
      <c r="C105" s="14"/>
    </row>
    <row r="106" spans="1:4" x14ac:dyDescent="0.55000000000000004">
      <c r="A106" s="3"/>
      <c r="B106" s="3"/>
      <c r="C106" s="3"/>
    </row>
    <row r="107" spans="1:4" x14ac:dyDescent="0.55000000000000004">
      <c r="A107" s="3"/>
      <c r="B107" s="3"/>
      <c r="C107" s="3"/>
    </row>
    <row r="108" spans="1:4" x14ac:dyDescent="0.55000000000000004">
      <c r="A108" s="14"/>
      <c r="B108" s="14"/>
      <c r="C108" s="14"/>
    </row>
    <row r="109" spans="1:4" x14ac:dyDescent="0.55000000000000004">
      <c r="A109" s="14"/>
      <c r="B109" s="14"/>
      <c r="C109" s="14"/>
    </row>
    <row r="110" spans="1:4" x14ac:dyDescent="0.55000000000000004">
      <c r="A110" s="14"/>
      <c r="B110" s="14"/>
      <c r="C110" s="14"/>
    </row>
    <row r="111" spans="1:4" x14ac:dyDescent="0.55000000000000004">
      <c r="A111" s="14"/>
      <c r="B111" s="14"/>
      <c r="C111" s="14"/>
    </row>
    <row r="112" spans="1:4" x14ac:dyDescent="0.55000000000000004">
      <c r="A112" s="14"/>
      <c r="B112" s="14"/>
      <c r="C112" s="14"/>
    </row>
    <row r="113" spans="1:3" x14ac:dyDescent="0.55000000000000004">
      <c r="A113" s="5"/>
      <c r="B113" s="5"/>
      <c r="C113" s="5"/>
    </row>
    <row r="114" spans="1:3" x14ac:dyDescent="0.55000000000000004">
      <c r="A114" s="5"/>
      <c r="B114" s="5"/>
      <c r="C114" s="5"/>
    </row>
    <row r="115" spans="1:3" x14ac:dyDescent="0.55000000000000004">
      <c r="A115" s="5"/>
      <c r="B115" s="5"/>
      <c r="C115" s="5"/>
    </row>
    <row r="116" spans="1:3" x14ac:dyDescent="0.55000000000000004">
      <c r="A116" s="5"/>
      <c r="B116" s="5"/>
      <c r="C116" s="5"/>
    </row>
    <row r="117" spans="1:3" x14ac:dyDescent="0.55000000000000004">
      <c r="A117" s="5"/>
      <c r="B117" s="5"/>
      <c r="C117" s="5"/>
    </row>
  </sheetData>
  <phoneticPr fontId="1" type="noConversion"/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145E0-A21B-4367-88EB-F1C8D2F37E88}">
  <dimension ref="A2:M113"/>
  <sheetViews>
    <sheetView workbookViewId="0">
      <selection activeCell="J17" sqref="J17"/>
    </sheetView>
  </sheetViews>
  <sheetFormatPr defaultColWidth="8.89453125" defaultRowHeight="14.4" x14ac:dyDescent="0.55000000000000004"/>
  <cols>
    <col min="1" max="1" width="22.68359375" bestFit="1" customWidth="1"/>
    <col min="2" max="5" width="11" customWidth="1"/>
    <col min="12" max="12" width="11.7890625" bestFit="1" customWidth="1"/>
    <col min="13" max="13" width="12.3125" bestFit="1" customWidth="1"/>
  </cols>
  <sheetData>
    <row r="2" spans="1:13" s="1" customFormat="1" x14ac:dyDescent="0.5">
      <c r="A2" s="1" t="s">
        <v>0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</row>
    <row r="3" spans="1:13" x14ac:dyDescent="0.55000000000000004">
      <c r="A3" s="12" t="s">
        <v>46</v>
      </c>
      <c r="B3" s="12">
        <v>44.561999999999998</v>
      </c>
      <c r="C3" s="12">
        <v>44.295000000000002</v>
      </c>
      <c r="D3" s="13">
        <f>AVERAGE(Table1348[[#This Row],[1ST RACE]:[2ND RACE]])</f>
        <v>44.4285</v>
      </c>
      <c r="E3" s="3"/>
      <c r="F3" s="3">
        <v>0</v>
      </c>
      <c r="G3" s="3">
        <v>0</v>
      </c>
      <c r="H3" s="3">
        <v>10</v>
      </c>
      <c r="I3" s="3">
        <v>15</v>
      </c>
      <c r="J3" s="3">
        <v>12</v>
      </c>
      <c r="K3" s="3"/>
      <c r="L3" s="3">
        <f>SUM(F3:K3)</f>
        <v>37</v>
      </c>
    </row>
    <row r="4" spans="1:13" x14ac:dyDescent="0.55000000000000004">
      <c r="A4" s="12" t="s">
        <v>81</v>
      </c>
      <c r="B4" s="12">
        <v>44.466000000000001</v>
      </c>
      <c r="C4" s="12">
        <v>44.338999999999999</v>
      </c>
      <c r="D4" s="13">
        <f>AVERAGE(Table1348[[#This Row],[1ST RACE]:[2ND RACE]])</f>
        <v>44.402500000000003</v>
      </c>
      <c r="E4" s="3"/>
      <c r="F4" s="3">
        <v>0</v>
      </c>
      <c r="G4" s="3">
        <v>0</v>
      </c>
      <c r="H4" s="3">
        <v>12</v>
      </c>
      <c r="I4" s="3">
        <v>6</v>
      </c>
      <c r="J4" s="3">
        <v>15</v>
      </c>
      <c r="K4" s="3"/>
      <c r="L4" s="3">
        <f>SUM(F4:K4)</f>
        <v>33</v>
      </c>
    </row>
    <row r="5" spans="1:13" x14ac:dyDescent="0.55000000000000004">
      <c r="A5" s="12" t="s">
        <v>76</v>
      </c>
      <c r="B5" s="12">
        <v>45.051000000000002</v>
      </c>
      <c r="C5" s="12">
        <v>44.851999999999997</v>
      </c>
      <c r="D5" s="13">
        <f>AVERAGE(Table1348[[#This Row],[1ST RACE]:[2ND RACE]])</f>
        <v>44.951499999999996</v>
      </c>
      <c r="E5" s="3"/>
      <c r="F5" s="3">
        <v>0</v>
      </c>
      <c r="G5" s="3">
        <v>0</v>
      </c>
      <c r="H5" s="3">
        <v>15</v>
      </c>
      <c r="I5" s="3">
        <v>10</v>
      </c>
      <c r="J5" s="3">
        <v>8</v>
      </c>
      <c r="K5" s="3"/>
      <c r="L5" s="3">
        <f>SUM(F5:K5)</f>
        <v>33</v>
      </c>
    </row>
    <row r="6" spans="1:13" x14ac:dyDescent="0.55000000000000004">
      <c r="A6" s="12" t="s">
        <v>67</v>
      </c>
      <c r="B6" s="12">
        <v>44.871000000000002</v>
      </c>
      <c r="C6" s="12">
        <v>44.725000000000001</v>
      </c>
      <c r="D6" s="13">
        <f>AVERAGE(Table1348[[#This Row],[1ST RACE]:[2ND RACE]])</f>
        <v>44.798000000000002</v>
      </c>
      <c r="E6" s="3"/>
      <c r="F6" s="3">
        <v>0</v>
      </c>
      <c r="G6" s="3">
        <v>0</v>
      </c>
      <c r="H6" s="3">
        <v>6</v>
      </c>
      <c r="I6" s="3">
        <v>12</v>
      </c>
      <c r="J6" s="3">
        <v>10</v>
      </c>
      <c r="K6" s="3"/>
      <c r="L6" s="3">
        <f>SUM(F6:K6)</f>
        <v>28</v>
      </c>
    </row>
    <row r="7" spans="1:13" x14ac:dyDescent="0.55000000000000004">
      <c r="A7" s="12" t="s">
        <v>87</v>
      </c>
      <c r="B7" s="12">
        <v>45.34</v>
      </c>
      <c r="C7" s="12">
        <v>44.957999999999998</v>
      </c>
      <c r="D7" s="13">
        <f>AVERAGE(Table1348[[#This Row],[1ST RACE]:[2ND RACE]])</f>
        <v>45.149000000000001</v>
      </c>
      <c r="E7" s="3"/>
      <c r="F7" s="3">
        <v>0</v>
      </c>
      <c r="G7" s="3">
        <v>0</v>
      </c>
      <c r="H7" s="3">
        <v>7</v>
      </c>
      <c r="I7" s="3">
        <v>4</v>
      </c>
      <c r="J7" s="3">
        <v>7</v>
      </c>
      <c r="K7" s="3"/>
      <c r="L7" s="3">
        <f>SUM(F7:K7)</f>
        <v>18</v>
      </c>
    </row>
    <row r="8" spans="1:13" x14ac:dyDescent="0.55000000000000004">
      <c r="A8" s="12" t="s">
        <v>155</v>
      </c>
      <c r="B8" s="12">
        <v>45.533999999999999</v>
      </c>
      <c r="C8" s="12">
        <v>44.933</v>
      </c>
      <c r="D8" s="13">
        <f>AVERAGE(Table1348[[#This Row],[1ST RACE]:[2ND RACE]])</f>
        <v>45.233499999999999</v>
      </c>
      <c r="E8" s="3"/>
      <c r="F8" s="3">
        <v>0</v>
      </c>
      <c r="G8" s="3">
        <v>0</v>
      </c>
      <c r="H8" s="3">
        <v>8</v>
      </c>
      <c r="I8" s="3">
        <v>5</v>
      </c>
      <c r="J8" s="3">
        <v>5</v>
      </c>
      <c r="K8" s="3"/>
      <c r="L8" s="3">
        <f>SUM(F8:K8)</f>
        <v>18</v>
      </c>
    </row>
    <row r="9" spans="1:13" x14ac:dyDescent="0.55000000000000004">
      <c r="A9" s="12" t="s">
        <v>150</v>
      </c>
      <c r="B9" s="12">
        <v>45.603999999999999</v>
      </c>
      <c r="C9" s="12">
        <v>45.152999999999999</v>
      </c>
      <c r="D9" s="117">
        <f>AVERAGE(Table1348[[#This Row],[1ST RACE]:[2ND RACE]])</f>
        <v>45.378500000000003</v>
      </c>
      <c r="E9" s="13"/>
      <c r="F9" s="3">
        <v>0</v>
      </c>
      <c r="G9" s="3">
        <v>0</v>
      </c>
      <c r="H9" s="3">
        <v>5</v>
      </c>
      <c r="I9" s="3">
        <v>8</v>
      </c>
      <c r="J9" s="3">
        <v>2</v>
      </c>
      <c r="K9" s="3"/>
      <c r="L9" s="3">
        <f>SUM(F9:K9)</f>
        <v>15</v>
      </c>
    </row>
    <row r="10" spans="1:13" x14ac:dyDescent="0.55000000000000004">
      <c r="A10" s="12" t="s">
        <v>80</v>
      </c>
      <c r="B10" s="12">
        <v>45.668999999999997</v>
      </c>
      <c r="C10" s="12">
        <v>44.948999999999998</v>
      </c>
      <c r="D10" s="13">
        <f>AVERAGE(Table1348[[#This Row],[1ST RACE]:[2ND RACE]])</f>
        <v>45.308999999999997</v>
      </c>
      <c r="E10" s="3"/>
      <c r="F10" s="3">
        <v>0</v>
      </c>
      <c r="G10" s="3">
        <v>0</v>
      </c>
      <c r="H10" s="3">
        <v>2</v>
      </c>
      <c r="I10" s="3">
        <v>7</v>
      </c>
      <c r="J10" s="3">
        <v>3</v>
      </c>
      <c r="K10" s="3"/>
      <c r="L10" s="3">
        <f>SUM(F10:K10)</f>
        <v>12</v>
      </c>
    </row>
    <row r="11" spans="1:13" x14ac:dyDescent="0.55000000000000004">
      <c r="A11" s="12" t="s">
        <v>115</v>
      </c>
      <c r="B11" s="12">
        <v>45.331000000000003</v>
      </c>
      <c r="C11" s="12">
        <v>45.220999999999997</v>
      </c>
      <c r="D11" s="13">
        <f>AVERAGE(Table1348[[#This Row],[1ST RACE]:[2ND RACE]])</f>
        <v>45.275999999999996</v>
      </c>
      <c r="E11" s="3"/>
      <c r="F11" s="3">
        <v>0</v>
      </c>
      <c r="G11" s="3">
        <v>0</v>
      </c>
      <c r="H11" s="3">
        <v>4</v>
      </c>
      <c r="I11" s="3">
        <v>3</v>
      </c>
      <c r="J11" s="3">
        <v>4</v>
      </c>
      <c r="K11" s="3"/>
      <c r="L11" s="3">
        <f>SUM(F11:K11)</f>
        <v>11</v>
      </c>
    </row>
    <row r="12" spans="1:13" x14ac:dyDescent="0.55000000000000004">
      <c r="A12" s="12" t="s">
        <v>151</v>
      </c>
      <c r="B12" s="12">
        <v>45.262999999999998</v>
      </c>
      <c r="C12" s="12">
        <v>45.116</v>
      </c>
      <c r="D12" s="117">
        <f>AVERAGE(Table1348[[#This Row],[1ST RACE]:[2ND RACE]])</f>
        <v>45.189499999999995</v>
      </c>
      <c r="E12" s="13"/>
      <c r="F12" s="3">
        <v>0</v>
      </c>
      <c r="G12" s="3">
        <v>0</v>
      </c>
      <c r="H12" s="3">
        <v>2</v>
      </c>
      <c r="I12" s="3">
        <v>2</v>
      </c>
      <c r="J12" s="3">
        <v>6</v>
      </c>
      <c r="K12" s="3"/>
      <c r="L12" s="3">
        <f>SUM(F12:K12)</f>
        <v>10</v>
      </c>
      <c r="M12" s="3"/>
    </row>
    <row r="13" spans="1:13" x14ac:dyDescent="0.55000000000000004">
      <c r="A13" s="12" t="s">
        <v>98</v>
      </c>
      <c r="B13" s="12">
        <v>45.570999999999998</v>
      </c>
      <c r="C13" s="12">
        <v>45.234000000000002</v>
      </c>
      <c r="D13" s="117">
        <f>AVERAGE(Table1348[[#This Row],[1ST RACE]:[2ND RACE]])</f>
        <v>45.402500000000003</v>
      </c>
      <c r="E13" s="13"/>
      <c r="F13" s="3">
        <v>0</v>
      </c>
      <c r="G13" s="3">
        <v>0</v>
      </c>
      <c r="H13" s="3">
        <v>2</v>
      </c>
      <c r="I13" s="3">
        <v>2</v>
      </c>
      <c r="J13" s="3">
        <v>2</v>
      </c>
      <c r="K13" s="3"/>
      <c r="L13" s="3">
        <f>SUM(F13:K13)</f>
        <v>6</v>
      </c>
      <c r="M13" s="3"/>
    </row>
    <row r="14" spans="1:13" x14ac:dyDescent="0.55000000000000004">
      <c r="A14" s="12" t="s">
        <v>97</v>
      </c>
      <c r="B14" s="12">
        <v>45.530999999999999</v>
      </c>
      <c r="C14" s="12">
        <v>45.31</v>
      </c>
      <c r="D14" s="117">
        <f>AVERAGE(Table1348[[#This Row],[1ST RACE]:[2ND RACE]])</f>
        <v>45.420500000000004</v>
      </c>
      <c r="E14" s="13"/>
      <c r="F14" s="3">
        <v>0</v>
      </c>
      <c r="G14" s="3">
        <v>0</v>
      </c>
      <c r="H14" s="3">
        <v>2</v>
      </c>
      <c r="I14" s="3">
        <v>2</v>
      </c>
      <c r="J14" s="3">
        <v>2</v>
      </c>
      <c r="K14" s="3"/>
      <c r="L14" s="3">
        <f>SUM(F14:K14)</f>
        <v>6</v>
      </c>
    </row>
    <row r="15" spans="1:13" x14ac:dyDescent="0.55000000000000004">
      <c r="A15" s="12" t="s">
        <v>96</v>
      </c>
      <c r="B15" s="12">
        <v>46.534999999999997</v>
      </c>
      <c r="C15" s="12">
        <v>45.621000000000002</v>
      </c>
      <c r="D15" s="117">
        <f>AVERAGE(Table1348[[#This Row],[1ST RACE]:[2ND RACE]])</f>
        <v>46.078000000000003</v>
      </c>
      <c r="E15" s="13"/>
      <c r="F15" s="3">
        <v>0</v>
      </c>
      <c r="G15" s="3">
        <v>0</v>
      </c>
      <c r="H15" s="3">
        <v>2</v>
      </c>
      <c r="I15" s="3">
        <v>2</v>
      </c>
      <c r="J15" s="3">
        <v>2</v>
      </c>
      <c r="K15" s="3"/>
      <c r="L15" s="3">
        <f>SUM(F15:K15)</f>
        <v>6</v>
      </c>
    </row>
    <row r="16" spans="1:13" x14ac:dyDescent="0.55000000000000004">
      <c r="A16" s="12" t="s">
        <v>66</v>
      </c>
      <c r="B16" s="12"/>
      <c r="C16" s="12"/>
      <c r="D16" s="13" t="e">
        <f>AVERAGE(Table1348[[#This Row],[1ST RACE]:[2ND RACE]])</f>
        <v>#DIV/0!</v>
      </c>
      <c r="E16" s="3"/>
      <c r="F16" s="3">
        <v>0</v>
      </c>
      <c r="G16" s="3">
        <v>0</v>
      </c>
      <c r="H16" s="3">
        <v>3</v>
      </c>
      <c r="I16" s="3">
        <v>0</v>
      </c>
      <c r="J16" s="3">
        <v>0</v>
      </c>
      <c r="K16" s="3"/>
      <c r="L16" s="3">
        <f>SUM(F16:K16)</f>
        <v>3</v>
      </c>
    </row>
    <row r="17" spans="1:12" x14ac:dyDescent="0.55000000000000004">
      <c r="A17" s="12"/>
      <c r="B17" s="12"/>
      <c r="C17" s="12"/>
      <c r="D17" s="117"/>
      <c r="E17" s="13"/>
      <c r="F17" s="3"/>
      <c r="G17" s="3"/>
      <c r="H17" s="3"/>
      <c r="I17" s="3"/>
      <c r="J17" s="3"/>
      <c r="K17" s="3"/>
      <c r="L17" s="118"/>
    </row>
    <row r="18" spans="1:12" x14ac:dyDescent="0.55000000000000004">
      <c r="A18" s="12"/>
      <c r="B18" s="12"/>
      <c r="C18" s="12"/>
      <c r="D18" s="117"/>
      <c r="E18" s="13"/>
      <c r="F18" s="3"/>
      <c r="G18" s="3"/>
      <c r="H18" s="3"/>
      <c r="I18" s="3"/>
      <c r="J18" s="3"/>
      <c r="K18" s="3"/>
      <c r="L18" s="118"/>
    </row>
    <row r="19" spans="1:12" x14ac:dyDescent="0.55000000000000004">
      <c r="A19" s="5" t="s">
        <v>16</v>
      </c>
      <c r="B19" s="5" t="s">
        <v>1</v>
      </c>
      <c r="C19" s="5" t="s">
        <v>2</v>
      </c>
    </row>
    <row r="20" spans="1:12" x14ac:dyDescent="0.55000000000000004">
      <c r="A20" s="14"/>
      <c r="B20" s="14"/>
      <c r="C20" s="14"/>
    </row>
    <row r="21" spans="1:12" x14ac:dyDescent="0.55000000000000004">
      <c r="A21" s="14"/>
      <c r="B21" s="14"/>
      <c r="C21" s="14"/>
    </row>
    <row r="22" spans="1:12" x14ac:dyDescent="0.55000000000000004">
      <c r="A22" s="14"/>
      <c r="B22" s="14"/>
      <c r="C22" s="14"/>
    </row>
    <row r="23" spans="1:12" x14ac:dyDescent="0.55000000000000004">
      <c r="A23" s="14"/>
      <c r="B23" s="14"/>
      <c r="C23" s="14"/>
    </row>
    <row r="24" spans="1:12" x14ac:dyDescent="0.55000000000000004">
      <c r="A24" s="14"/>
      <c r="B24" s="14"/>
      <c r="C24" s="14"/>
    </row>
    <row r="25" spans="1:12" x14ac:dyDescent="0.55000000000000004">
      <c r="A25" s="14"/>
      <c r="B25" s="14"/>
      <c r="C25" s="14"/>
    </row>
    <row r="26" spans="1:12" x14ac:dyDescent="0.55000000000000004">
      <c r="A26" s="14"/>
      <c r="B26" s="14"/>
      <c r="C26" s="14"/>
    </row>
    <row r="27" spans="1:12" x14ac:dyDescent="0.55000000000000004">
      <c r="A27" s="14"/>
      <c r="B27" s="14"/>
      <c r="C27" s="14"/>
      <c r="D27" s="14"/>
    </row>
    <row r="28" spans="1:12" x14ac:dyDescent="0.55000000000000004">
      <c r="A28" s="14"/>
      <c r="B28" s="14"/>
      <c r="C28" s="14"/>
      <c r="D28" s="14"/>
    </row>
    <row r="29" spans="1:12" x14ac:dyDescent="0.55000000000000004">
      <c r="A29" s="5" t="s">
        <v>17</v>
      </c>
      <c r="B29" s="5" t="s">
        <v>1</v>
      </c>
      <c r="C29" s="5" t="s">
        <v>2</v>
      </c>
      <c r="D29" s="98"/>
    </row>
    <row r="30" spans="1:12" x14ac:dyDescent="0.55000000000000004">
      <c r="A30" s="14" t="s">
        <v>46</v>
      </c>
      <c r="B30" s="14">
        <v>49.348999999999997</v>
      </c>
      <c r="C30" s="14">
        <v>49.255000000000003</v>
      </c>
      <c r="D30" s="116"/>
    </row>
    <row r="31" spans="1:12" x14ac:dyDescent="0.55000000000000004">
      <c r="A31" s="14" t="s">
        <v>81</v>
      </c>
      <c r="B31" s="14">
        <v>49.405000000000001</v>
      </c>
      <c r="C31" s="14">
        <v>49.368000000000002</v>
      </c>
      <c r="D31" s="116"/>
    </row>
    <row r="32" spans="1:12" x14ac:dyDescent="0.55000000000000004">
      <c r="A32" s="14" t="s">
        <v>76</v>
      </c>
      <c r="B32" s="14">
        <v>49.808</v>
      </c>
      <c r="C32" s="14">
        <v>49.262</v>
      </c>
      <c r="D32" s="116"/>
    </row>
    <row r="33" spans="1:5" x14ac:dyDescent="0.55000000000000004">
      <c r="A33" s="14" t="s">
        <v>115</v>
      </c>
      <c r="B33" s="14">
        <v>49.713999999999999</v>
      </c>
      <c r="C33" s="14">
        <v>49.621000000000002</v>
      </c>
      <c r="D33" s="116"/>
    </row>
    <row r="34" spans="1:5" x14ac:dyDescent="0.55000000000000004">
      <c r="A34" s="14" t="s">
        <v>66</v>
      </c>
      <c r="B34" s="14">
        <v>50.146000000000001</v>
      </c>
      <c r="C34" s="14">
        <v>49.316000000000003</v>
      </c>
      <c r="D34" s="116"/>
    </row>
    <row r="35" spans="1:5" x14ac:dyDescent="0.55000000000000004">
      <c r="A35" s="14" t="s">
        <v>67</v>
      </c>
      <c r="B35" s="14">
        <v>49.93</v>
      </c>
      <c r="C35" s="14">
        <v>49.62</v>
      </c>
      <c r="D35" s="116"/>
    </row>
    <row r="36" spans="1:5" x14ac:dyDescent="0.55000000000000004">
      <c r="A36" s="14" t="s">
        <v>155</v>
      </c>
      <c r="B36" s="14">
        <v>50.06</v>
      </c>
      <c r="C36" s="14">
        <v>49.701999999999998</v>
      </c>
      <c r="D36" s="116"/>
    </row>
    <row r="37" spans="1:5" x14ac:dyDescent="0.55000000000000004">
      <c r="A37" s="14" t="s">
        <v>87</v>
      </c>
      <c r="B37" s="14">
        <v>50.091999999999999</v>
      </c>
      <c r="C37" s="14">
        <v>49.847999999999999</v>
      </c>
      <c r="D37" s="116"/>
    </row>
    <row r="38" spans="1:5" x14ac:dyDescent="0.55000000000000004">
      <c r="A38" s="97" t="s">
        <v>150</v>
      </c>
      <c r="B38" s="97">
        <v>50.304000000000002</v>
      </c>
      <c r="C38" s="97">
        <v>49.743000000000002</v>
      </c>
      <c r="D38" s="116"/>
    </row>
    <row r="39" spans="1:5" x14ac:dyDescent="0.55000000000000004">
      <c r="A39" s="97" t="s">
        <v>151</v>
      </c>
      <c r="B39" s="97">
        <v>50.131999999999998</v>
      </c>
      <c r="C39" s="97">
        <v>49.924999999999997</v>
      </c>
      <c r="D39" s="116"/>
    </row>
    <row r="40" spans="1:5" x14ac:dyDescent="0.55000000000000004">
      <c r="A40" s="14" t="s">
        <v>80</v>
      </c>
      <c r="B40" s="14">
        <v>50.673999999999999</v>
      </c>
      <c r="C40" s="14">
        <v>50.279000000000003</v>
      </c>
      <c r="D40" s="116"/>
    </row>
    <row r="41" spans="1:5" x14ac:dyDescent="0.55000000000000004">
      <c r="A41" s="97" t="s">
        <v>97</v>
      </c>
      <c r="B41" s="97">
        <v>50.591000000000001</v>
      </c>
      <c r="C41" s="97">
        <v>50.555999999999997</v>
      </c>
      <c r="D41" s="116"/>
    </row>
    <row r="42" spans="1:5" x14ac:dyDescent="0.55000000000000004">
      <c r="A42" s="97" t="s">
        <v>98</v>
      </c>
      <c r="B42" s="97">
        <v>50.975000000000001</v>
      </c>
      <c r="C42" s="97">
        <v>50.255000000000003</v>
      </c>
      <c r="D42" s="116"/>
      <c r="E42" s="5"/>
    </row>
    <row r="43" spans="1:5" x14ac:dyDescent="0.55000000000000004">
      <c r="A43" s="97" t="s">
        <v>96</v>
      </c>
      <c r="B43" s="97">
        <v>53.073</v>
      </c>
      <c r="C43" s="97">
        <v>51.198</v>
      </c>
      <c r="D43" s="116"/>
      <c r="E43" s="5"/>
    </row>
    <row r="44" spans="1:5" x14ac:dyDescent="0.55000000000000004">
      <c r="A44" s="97"/>
      <c r="B44" s="97"/>
      <c r="C44" s="97"/>
      <c r="E44" s="5"/>
    </row>
    <row r="45" spans="1:5" x14ac:dyDescent="0.55000000000000004">
      <c r="A45" s="97"/>
      <c r="B45" s="97"/>
      <c r="C45" s="97"/>
      <c r="E45" s="5"/>
    </row>
    <row r="46" spans="1:5" x14ac:dyDescent="0.55000000000000004">
      <c r="A46" t="s">
        <v>18</v>
      </c>
      <c r="B46" t="s">
        <v>1</v>
      </c>
      <c r="C46" t="s">
        <v>2</v>
      </c>
      <c r="E46" s="5"/>
    </row>
    <row r="47" spans="1:5" x14ac:dyDescent="0.55000000000000004">
      <c r="A47" s="3" t="s">
        <v>76</v>
      </c>
      <c r="B47" s="3">
        <v>44.790999999999997</v>
      </c>
      <c r="C47" s="3">
        <v>44.777999999999999</v>
      </c>
      <c r="E47" s="5"/>
    </row>
    <row r="48" spans="1:5" x14ac:dyDescent="0.55000000000000004">
      <c r="A48" s="14" t="s">
        <v>67</v>
      </c>
      <c r="B48" s="14">
        <v>45.725999999999999</v>
      </c>
      <c r="C48" s="14">
        <v>45.515000000000001</v>
      </c>
      <c r="E48" s="5"/>
    </row>
    <row r="49" spans="1:5" x14ac:dyDescent="0.55000000000000004">
      <c r="A49" s="14" t="s">
        <v>87</v>
      </c>
      <c r="B49" s="14">
        <v>45.811</v>
      </c>
      <c r="C49" s="14">
        <v>45.384999999999998</v>
      </c>
      <c r="E49" s="5"/>
    </row>
    <row r="50" spans="1:5" x14ac:dyDescent="0.55000000000000004">
      <c r="A50" s="14" t="s">
        <v>115</v>
      </c>
      <c r="B50" s="14">
        <v>45.819000000000003</v>
      </c>
      <c r="C50" s="14">
        <v>45.555</v>
      </c>
      <c r="E50" s="5"/>
    </row>
    <row r="51" spans="1:5" x14ac:dyDescent="0.55000000000000004">
      <c r="A51" s="14" t="s">
        <v>46</v>
      </c>
      <c r="B51" s="14">
        <v>45.25</v>
      </c>
      <c r="C51" s="14">
        <v>45.238</v>
      </c>
      <c r="E51" s="5"/>
    </row>
    <row r="52" spans="1:5" x14ac:dyDescent="0.55000000000000004">
      <c r="A52" s="14" t="s">
        <v>80</v>
      </c>
      <c r="B52" s="14">
        <v>45.994</v>
      </c>
      <c r="C52" s="14">
        <v>45.546999999999997</v>
      </c>
      <c r="E52" s="5"/>
    </row>
    <row r="53" spans="1:5" x14ac:dyDescent="0.55000000000000004">
      <c r="A53" s="14" t="s">
        <v>81</v>
      </c>
      <c r="B53" s="14">
        <v>45.006</v>
      </c>
      <c r="C53" s="14">
        <v>44.771000000000001</v>
      </c>
      <c r="D53" s="14"/>
    </row>
    <row r="54" spans="1:5" x14ac:dyDescent="0.55000000000000004">
      <c r="A54" s="14" t="s">
        <v>155</v>
      </c>
      <c r="B54" s="14">
        <v>45.640999999999998</v>
      </c>
      <c r="C54" s="14">
        <v>45.412999999999997</v>
      </c>
      <c r="D54" s="5"/>
    </row>
    <row r="55" spans="1:5" x14ac:dyDescent="0.55000000000000004">
      <c r="A55" s="14" t="s">
        <v>66</v>
      </c>
      <c r="B55" s="14">
        <v>45.868000000000002</v>
      </c>
      <c r="C55" s="14">
        <v>45.542999999999999</v>
      </c>
    </row>
    <row r="56" spans="1:5" x14ac:dyDescent="0.55000000000000004">
      <c r="A56" s="97" t="s">
        <v>150</v>
      </c>
      <c r="B56" s="97">
        <v>45.706000000000003</v>
      </c>
      <c r="C56" s="97">
        <v>45.534999999999997</v>
      </c>
    </row>
    <row r="57" spans="1:5" x14ac:dyDescent="0.55000000000000004">
      <c r="A57" s="97" t="s">
        <v>151</v>
      </c>
      <c r="B57" s="97">
        <v>46.164000000000001</v>
      </c>
      <c r="C57" s="97">
        <v>45.542000000000002</v>
      </c>
    </row>
    <row r="58" spans="1:5" x14ac:dyDescent="0.55000000000000004">
      <c r="A58" s="97" t="s">
        <v>98</v>
      </c>
      <c r="B58" s="97">
        <v>46.14</v>
      </c>
      <c r="C58" s="97">
        <v>46.042999999999999</v>
      </c>
    </row>
    <row r="59" spans="1:5" x14ac:dyDescent="0.55000000000000004">
      <c r="A59" s="97" t="s">
        <v>96</v>
      </c>
      <c r="B59" s="97">
        <v>47.206000000000003</v>
      </c>
      <c r="C59" s="97">
        <v>46.08</v>
      </c>
      <c r="E59" s="5"/>
    </row>
    <row r="60" spans="1:5" x14ac:dyDescent="0.55000000000000004">
      <c r="A60" s="97" t="s">
        <v>97</v>
      </c>
      <c r="B60" s="97">
        <v>46.511000000000003</v>
      </c>
      <c r="C60" s="97">
        <v>45.856000000000002</v>
      </c>
      <c r="E60" s="5"/>
    </row>
    <row r="61" spans="1:5" x14ac:dyDescent="0.55000000000000004">
      <c r="A61" s="97"/>
      <c r="B61" s="97"/>
      <c r="C61" s="97"/>
      <c r="E61" s="5"/>
    </row>
    <row r="62" spans="1:5" x14ac:dyDescent="0.55000000000000004">
      <c r="A62" s="97"/>
      <c r="B62" s="97"/>
      <c r="C62" s="97"/>
      <c r="E62" s="5"/>
    </row>
    <row r="63" spans="1:5" ht="15" customHeight="1" x14ac:dyDescent="0.55000000000000004">
      <c r="A63" s="5" t="s">
        <v>20</v>
      </c>
      <c r="B63" s="5" t="s">
        <v>1</v>
      </c>
      <c r="C63" s="5" t="s">
        <v>2</v>
      </c>
      <c r="D63" s="98"/>
      <c r="E63" s="5"/>
    </row>
    <row r="64" spans="1:5" x14ac:dyDescent="0.55000000000000004">
      <c r="A64" s="14" t="s">
        <v>46</v>
      </c>
      <c r="B64" s="14">
        <v>48.908000000000001</v>
      </c>
      <c r="C64" s="14">
        <v>48.69</v>
      </c>
      <c r="D64" s="122"/>
      <c r="E64" s="5"/>
    </row>
    <row r="65" spans="1:6" x14ac:dyDescent="0.55000000000000004">
      <c r="A65" s="14" t="s">
        <v>67</v>
      </c>
      <c r="B65" s="14">
        <v>49.255000000000003</v>
      </c>
      <c r="C65" s="14">
        <v>49.12</v>
      </c>
      <c r="D65" s="122"/>
      <c r="E65" s="5"/>
    </row>
    <row r="66" spans="1:6" x14ac:dyDescent="0.55000000000000004">
      <c r="A66" s="14" t="s">
        <v>76</v>
      </c>
      <c r="B66" s="14">
        <v>49.347999999999999</v>
      </c>
      <c r="C66" s="14">
        <v>49.137</v>
      </c>
      <c r="D66" s="122"/>
      <c r="E66" s="5"/>
    </row>
    <row r="67" spans="1:6" x14ac:dyDescent="0.55000000000000004">
      <c r="A67" s="97" t="s">
        <v>150</v>
      </c>
      <c r="B67" s="97">
        <v>49.401000000000003</v>
      </c>
      <c r="C67" s="97">
        <v>49.32</v>
      </c>
      <c r="D67" s="122"/>
      <c r="F67" s="5"/>
    </row>
    <row r="68" spans="1:6" x14ac:dyDescent="0.55000000000000004">
      <c r="A68" s="14" t="s">
        <v>80</v>
      </c>
      <c r="B68" s="14">
        <v>49.701999999999998</v>
      </c>
      <c r="C68" s="14">
        <v>49.095999999999997</v>
      </c>
      <c r="D68" s="122"/>
      <c r="F68" s="5"/>
    </row>
    <row r="69" spans="1:6" x14ac:dyDescent="0.55000000000000004">
      <c r="A69" s="14" t="s">
        <v>81</v>
      </c>
      <c r="B69" s="14">
        <v>49.555</v>
      </c>
      <c r="C69" s="14">
        <v>49.353000000000002</v>
      </c>
      <c r="D69" s="122"/>
      <c r="E69" s="5"/>
    </row>
    <row r="70" spans="1:6" x14ac:dyDescent="0.55000000000000004">
      <c r="A70" s="97" t="s">
        <v>151</v>
      </c>
      <c r="B70" s="97">
        <v>49.612000000000002</v>
      </c>
      <c r="C70" s="97"/>
      <c r="D70" s="122"/>
    </row>
    <row r="71" spans="1:6" x14ac:dyDescent="0.55000000000000004">
      <c r="A71" s="14" t="s">
        <v>155</v>
      </c>
      <c r="B71" s="14">
        <v>49.771000000000001</v>
      </c>
      <c r="C71" s="14">
        <v>49.484999999999999</v>
      </c>
      <c r="D71" s="122"/>
    </row>
    <row r="72" spans="1:6" x14ac:dyDescent="0.55000000000000004">
      <c r="A72" s="3" t="s">
        <v>87</v>
      </c>
      <c r="B72" s="3">
        <v>50.036000000000001</v>
      </c>
      <c r="C72" s="3">
        <v>49.311999999999998</v>
      </c>
      <c r="D72" s="122"/>
    </row>
    <row r="73" spans="1:6" x14ac:dyDescent="0.55000000000000004">
      <c r="A73" s="3" t="s">
        <v>115</v>
      </c>
      <c r="B73" s="3">
        <v>49.954000000000001</v>
      </c>
      <c r="C73" s="3">
        <v>49.759</v>
      </c>
      <c r="D73" s="122"/>
    </row>
    <row r="74" spans="1:6" x14ac:dyDescent="0.55000000000000004">
      <c r="A74" s="97" t="s">
        <v>98</v>
      </c>
      <c r="B74" s="97">
        <v>49.994999999999997</v>
      </c>
      <c r="C74" s="97">
        <v>49.887999999999998</v>
      </c>
      <c r="D74" s="122"/>
      <c r="E74" s="5"/>
    </row>
    <row r="75" spans="1:6" x14ac:dyDescent="0.55000000000000004">
      <c r="A75" s="97" t="s">
        <v>97</v>
      </c>
      <c r="B75" s="97">
        <v>50.95</v>
      </c>
      <c r="C75" s="97">
        <v>49.804000000000002</v>
      </c>
      <c r="D75" s="122"/>
      <c r="E75" s="5"/>
    </row>
    <row r="76" spans="1:6" x14ac:dyDescent="0.55000000000000004">
      <c r="A76" s="97" t="s">
        <v>96</v>
      </c>
      <c r="B76" s="97">
        <v>51.478000000000002</v>
      </c>
      <c r="C76" s="97">
        <v>50.023000000000003</v>
      </c>
      <c r="D76" s="122"/>
      <c r="E76" s="5"/>
    </row>
    <row r="77" spans="1:6" x14ac:dyDescent="0.55000000000000004">
      <c r="A77" s="14" t="s">
        <v>66</v>
      </c>
      <c r="B77" s="14"/>
      <c r="C77" s="14"/>
      <c r="D77" s="122"/>
      <c r="E77" s="5"/>
    </row>
    <row r="78" spans="1:6" x14ac:dyDescent="0.55000000000000004">
      <c r="A78" s="97"/>
      <c r="B78" s="97"/>
      <c r="C78" s="97"/>
      <c r="E78" s="5"/>
    </row>
    <row r="79" spans="1:6" x14ac:dyDescent="0.55000000000000004">
      <c r="A79" s="97"/>
      <c r="B79" s="97"/>
      <c r="C79" s="97"/>
      <c r="E79" s="5"/>
    </row>
    <row r="80" spans="1:6" x14ac:dyDescent="0.55000000000000004">
      <c r="A80" s="5" t="s">
        <v>21</v>
      </c>
      <c r="B80" s="5" t="s">
        <v>1</v>
      </c>
      <c r="C80" s="5" t="s">
        <v>2</v>
      </c>
      <c r="E80" s="5"/>
    </row>
    <row r="81" spans="1:6" x14ac:dyDescent="0.55000000000000004">
      <c r="A81" s="14" t="s">
        <v>76</v>
      </c>
      <c r="B81" s="14">
        <v>45.051000000000002</v>
      </c>
      <c r="C81" s="14">
        <v>44.851999999999997</v>
      </c>
      <c r="D81" s="14"/>
      <c r="F81" s="5"/>
    </row>
    <row r="82" spans="1:6" x14ac:dyDescent="0.55000000000000004">
      <c r="A82" s="14" t="s">
        <v>67</v>
      </c>
      <c r="B82" s="14">
        <v>44.871000000000002</v>
      </c>
      <c r="C82" s="14">
        <v>44.725000000000001</v>
      </c>
      <c r="D82" s="5"/>
      <c r="F82" s="5"/>
    </row>
    <row r="83" spans="1:6" x14ac:dyDescent="0.55000000000000004">
      <c r="A83" s="14" t="s">
        <v>87</v>
      </c>
      <c r="B83" s="14">
        <v>45.34</v>
      </c>
      <c r="C83" s="14">
        <v>44.957999999999998</v>
      </c>
    </row>
    <row r="84" spans="1:6" x14ac:dyDescent="0.55000000000000004">
      <c r="A84" s="3" t="s">
        <v>115</v>
      </c>
      <c r="B84" s="3">
        <v>45.331000000000003</v>
      </c>
      <c r="C84" s="3">
        <v>45.220999999999997</v>
      </c>
    </row>
    <row r="85" spans="1:6" x14ac:dyDescent="0.55000000000000004">
      <c r="A85" s="3" t="s">
        <v>46</v>
      </c>
      <c r="B85" s="3">
        <v>44.561999999999998</v>
      </c>
      <c r="C85" s="3">
        <v>44.295000000000002</v>
      </c>
    </row>
    <row r="86" spans="1:6" x14ac:dyDescent="0.55000000000000004">
      <c r="A86" s="14" t="s">
        <v>80</v>
      </c>
      <c r="B86" s="14">
        <v>45.668999999999997</v>
      </c>
      <c r="C86" s="14">
        <v>44.948999999999998</v>
      </c>
    </row>
    <row r="87" spans="1:6" x14ac:dyDescent="0.55000000000000004">
      <c r="A87" s="14" t="s">
        <v>81</v>
      </c>
      <c r="B87" s="14">
        <v>44.466000000000001</v>
      </c>
      <c r="C87" s="14">
        <v>44.338999999999999</v>
      </c>
    </row>
    <row r="88" spans="1:6" x14ac:dyDescent="0.55000000000000004">
      <c r="A88" s="14" t="s">
        <v>155</v>
      </c>
      <c r="B88" s="14">
        <v>45.533999999999999</v>
      </c>
      <c r="C88" s="14">
        <v>44.933</v>
      </c>
    </row>
    <row r="89" spans="1:6" x14ac:dyDescent="0.55000000000000004">
      <c r="A89" s="14" t="s">
        <v>66</v>
      </c>
      <c r="B89" s="14"/>
      <c r="C89" s="14"/>
    </row>
    <row r="90" spans="1:6" x14ac:dyDescent="0.55000000000000004">
      <c r="A90" s="97" t="s">
        <v>150</v>
      </c>
      <c r="B90" s="97">
        <v>45.603999999999999</v>
      </c>
      <c r="C90" s="97">
        <v>45.152999999999999</v>
      </c>
    </row>
    <row r="91" spans="1:6" x14ac:dyDescent="0.55000000000000004">
      <c r="A91" s="97" t="s">
        <v>151</v>
      </c>
      <c r="B91" s="97">
        <v>45.262999999999998</v>
      </c>
      <c r="C91" s="97">
        <v>45.116</v>
      </c>
    </row>
    <row r="92" spans="1:6" x14ac:dyDescent="0.55000000000000004">
      <c r="A92" s="97" t="s">
        <v>98</v>
      </c>
      <c r="B92" s="97">
        <v>45.570999999999998</v>
      </c>
      <c r="C92" s="97">
        <v>45.234000000000002</v>
      </c>
    </row>
    <row r="93" spans="1:6" x14ac:dyDescent="0.55000000000000004">
      <c r="A93" s="97" t="s">
        <v>96</v>
      </c>
      <c r="B93" s="97">
        <v>46.534999999999997</v>
      </c>
      <c r="C93" s="97">
        <v>45.621000000000002</v>
      </c>
    </row>
    <row r="94" spans="1:6" x14ac:dyDescent="0.55000000000000004">
      <c r="A94" s="97" t="s">
        <v>97</v>
      </c>
      <c r="B94" s="97">
        <v>45.530999999999999</v>
      </c>
      <c r="C94" s="97">
        <v>45.31</v>
      </c>
    </row>
    <row r="95" spans="1:6" x14ac:dyDescent="0.55000000000000004">
      <c r="A95" s="97"/>
      <c r="B95" s="97"/>
      <c r="C95" s="97"/>
    </row>
    <row r="96" spans="1:6" x14ac:dyDescent="0.55000000000000004">
      <c r="A96" s="97"/>
      <c r="B96" s="97"/>
      <c r="C96" s="97"/>
    </row>
    <row r="97" spans="1:4" x14ac:dyDescent="0.55000000000000004">
      <c r="A97" s="5" t="s">
        <v>22</v>
      </c>
      <c r="B97" s="5" t="s">
        <v>1</v>
      </c>
      <c r="C97" s="5" t="s">
        <v>2</v>
      </c>
      <c r="D97" s="5"/>
    </row>
    <row r="98" spans="1:4" x14ac:dyDescent="0.55000000000000004">
      <c r="A98" s="14"/>
      <c r="B98" s="14"/>
      <c r="C98" s="14"/>
      <c r="D98" s="5"/>
    </row>
    <row r="99" spans="1:4" x14ac:dyDescent="0.55000000000000004">
      <c r="A99" s="14"/>
      <c r="B99" s="14"/>
      <c r="C99" s="14"/>
      <c r="D99" s="5"/>
    </row>
    <row r="100" spans="1:4" x14ac:dyDescent="0.55000000000000004">
      <c r="A100" s="14"/>
      <c r="B100" s="14"/>
      <c r="C100" s="14"/>
      <c r="D100" s="5"/>
    </row>
    <row r="101" spans="1:4" x14ac:dyDescent="0.55000000000000004">
      <c r="A101" s="14"/>
      <c r="B101" s="14"/>
      <c r="C101" s="14"/>
      <c r="D101" s="5"/>
    </row>
    <row r="102" spans="1:4" x14ac:dyDescent="0.55000000000000004">
      <c r="A102" s="3"/>
      <c r="B102" s="3"/>
      <c r="C102" s="3"/>
    </row>
    <row r="103" spans="1:4" x14ac:dyDescent="0.55000000000000004">
      <c r="A103" s="3"/>
      <c r="B103" s="3"/>
      <c r="C103" s="3"/>
    </row>
    <row r="104" spans="1:4" x14ac:dyDescent="0.55000000000000004">
      <c r="A104" s="14"/>
      <c r="B104" s="14"/>
      <c r="C104" s="14"/>
    </row>
    <row r="105" spans="1:4" x14ac:dyDescent="0.55000000000000004">
      <c r="A105" s="14"/>
      <c r="B105" s="14"/>
      <c r="C105" s="14"/>
    </row>
    <row r="106" spans="1:4" x14ac:dyDescent="0.55000000000000004">
      <c r="A106" s="14"/>
      <c r="B106" s="14"/>
      <c r="C106" s="14"/>
    </row>
    <row r="107" spans="1:4" x14ac:dyDescent="0.55000000000000004">
      <c r="A107" s="14"/>
      <c r="B107" s="14"/>
      <c r="C107" s="14"/>
    </row>
    <row r="108" spans="1:4" x14ac:dyDescent="0.55000000000000004">
      <c r="A108" s="14"/>
      <c r="B108" s="14"/>
      <c r="C108" s="14"/>
    </row>
    <row r="109" spans="1:4" x14ac:dyDescent="0.55000000000000004">
      <c r="A109" s="5"/>
      <c r="B109" s="5"/>
      <c r="C109" s="5"/>
    </row>
    <row r="110" spans="1:4" x14ac:dyDescent="0.55000000000000004">
      <c r="A110" s="5"/>
      <c r="B110" s="5"/>
      <c r="C110" s="5"/>
    </row>
    <row r="111" spans="1:4" x14ac:dyDescent="0.55000000000000004">
      <c r="A111" s="5"/>
      <c r="B111" s="5"/>
      <c r="C111" s="5"/>
    </row>
    <row r="112" spans="1:4" x14ac:dyDescent="0.55000000000000004">
      <c r="A112" s="5"/>
      <c r="B112" s="5"/>
      <c r="C112" s="5"/>
    </row>
    <row r="113" spans="1:3" x14ac:dyDescent="0.55000000000000004">
      <c r="A113" s="5"/>
      <c r="B113" s="5"/>
      <c r="C113" s="5"/>
    </row>
  </sheetData>
  <phoneticPr fontId="1" type="noConversion"/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182D-A632-4B69-A8D8-FE174304F750}">
  <dimension ref="A2:M117"/>
  <sheetViews>
    <sheetView workbookViewId="0">
      <selection activeCell="H15" sqref="H15"/>
    </sheetView>
  </sheetViews>
  <sheetFormatPr defaultColWidth="8.89453125" defaultRowHeight="14.4" x14ac:dyDescent="0.55000000000000004"/>
  <cols>
    <col min="1" max="1" width="22.68359375" bestFit="1" customWidth="1"/>
    <col min="2" max="5" width="11" customWidth="1"/>
    <col min="12" max="12" width="11.7890625" bestFit="1" customWidth="1"/>
    <col min="13" max="13" width="12.3125" bestFit="1" customWidth="1"/>
  </cols>
  <sheetData>
    <row r="2" spans="1:13" s="1" customFormat="1" x14ac:dyDescent="0.5">
      <c r="A2" s="1" t="s">
        <v>0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</row>
    <row r="3" spans="1:13" x14ac:dyDescent="0.55000000000000004">
      <c r="A3" s="12" t="s">
        <v>139</v>
      </c>
      <c r="B3" s="12">
        <v>46.62</v>
      </c>
      <c r="C3" s="12">
        <v>44.896000000000001</v>
      </c>
      <c r="D3" s="13">
        <f>AVERAGE(Table134823[[#This Row],[1ST RACE]:[2ND RACE]])</f>
        <v>45.757999999999996</v>
      </c>
      <c r="E3" s="3"/>
      <c r="F3" s="3">
        <v>0</v>
      </c>
      <c r="G3" s="3">
        <v>0</v>
      </c>
      <c r="H3" s="3">
        <v>15</v>
      </c>
      <c r="I3" s="3">
        <v>10</v>
      </c>
      <c r="J3" s="3">
        <v>15</v>
      </c>
      <c r="K3" s="3"/>
      <c r="L3" s="3">
        <f>SUM(Table134823[[#This Row],[WEEK 1]:[WEEK 6]])</f>
        <v>40</v>
      </c>
    </row>
    <row r="4" spans="1:13" x14ac:dyDescent="0.55000000000000004">
      <c r="A4" s="12" t="s">
        <v>91</v>
      </c>
      <c r="B4" s="12">
        <v>46.238</v>
      </c>
      <c r="C4" s="12">
        <v>45.725999999999999</v>
      </c>
      <c r="D4" s="117">
        <f>AVERAGE(Table134823[[#This Row],[1ST RACE]:[2ND RACE]])</f>
        <v>45.981999999999999</v>
      </c>
      <c r="E4" s="13"/>
      <c r="F4" s="3">
        <v>0</v>
      </c>
      <c r="G4" s="3">
        <v>0</v>
      </c>
      <c r="H4" s="3">
        <v>10</v>
      </c>
      <c r="I4" s="3">
        <v>15</v>
      </c>
      <c r="J4" s="3">
        <v>10</v>
      </c>
      <c r="K4" s="3"/>
      <c r="L4" s="118">
        <f>SUM(Table134823[[#This Row],[WEEK 1]:[WEEK 6]])</f>
        <v>35</v>
      </c>
    </row>
    <row r="5" spans="1:13" x14ac:dyDescent="0.55000000000000004">
      <c r="A5" s="12" t="s">
        <v>153</v>
      </c>
      <c r="B5" s="12">
        <v>46.746000000000002</v>
      </c>
      <c r="C5" s="12">
        <v>45.636000000000003</v>
      </c>
      <c r="D5" s="117">
        <f>AVERAGE(Table134823[[#This Row],[1ST RACE]:[2ND RACE]])</f>
        <v>46.191000000000003</v>
      </c>
      <c r="E5" s="13"/>
      <c r="F5" s="3">
        <v>0</v>
      </c>
      <c r="G5" s="3">
        <v>0</v>
      </c>
      <c r="H5" s="3">
        <v>12</v>
      </c>
      <c r="I5" s="3">
        <v>12</v>
      </c>
      <c r="J5" s="3">
        <v>5</v>
      </c>
      <c r="K5" s="3"/>
      <c r="L5" s="118">
        <f>SUM(Table134823[[#This Row],[WEEK 1]:[WEEK 6]])</f>
        <v>29</v>
      </c>
    </row>
    <row r="6" spans="1:13" x14ac:dyDescent="0.55000000000000004">
      <c r="A6" s="12" t="s">
        <v>138</v>
      </c>
      <c r="B6" s="12">
        <v>46.582999999999998</v>
      </c>
      <c r="C6" s="12">
        <v>45.469000000000001</v>
      </c>
      <c r="D6" s="13">
        <f>AVERAGE(Table134823[[#This Row],[1ST RACE]:[2ND RACE]])</f>
        <v>46.025999999999996</v>
      </c>
      <c r="E6" s="3"/>
      <c r="F6" s="3">
        <v>0</v>
      </c>
      <c r="G6" s="3">
        <v>0</v>
      </c>
      <c r="H6" s="3">
        <v>8</v>
      </c>
      <c r="I6" s="3">
        <v>8</v>
      </c>
      <c r="J6" s="3">
        <v>8</v>
      </c>
      <c r="K6" s="3"/>
      <c r="L6" s="3">
        <f>SUM(Table134823[[#This Row],[WEEK 1]:[WEEK 6]])</f>
        <v>24</v>
      </c>
    </row>
    <row r="7" spans="1:13" x14ac:dyDescent="0.55000000000000004">
      <c r="A7" s="12" t="s">
        <v>145</v>
      </c>
      <c r="B7" s="12">
        <v>46.530999999999999</v>
      </c>
      <c r="C7" s="12">
        <v>45.64</v>
      </c>
      <c r="D7" s="13">
        <f>AVERAGE(Table134823[[#This Row],[1ST RACE]:[2ND RACE]])</f>
        <v>46.085499999999996</v>
      </c>
      <c r="E7" s="3"/>
      <c r="F7" s="3">
        <v>0</v>
      </c>
      <c r="G7" s="3">
        <v>0</v>
      </c>
      <c r="H7" s="3">
        <v>7</v>
      </c>
      <c r="I7" s="3">
        <v>6</v>
      </c>
      <c r="J7" s="3">
        <v>7</v>
      </c>
      <c r="K7" s="3"/>
      <c r="L7" s="3">
        <f>SUM(Table134823[[#This Row],[WEEK 1]:[WEEK 6]])</f>
        <v>20</v>
      </c>
    </row>
    <row r="8" spans="1:13" x14ac:dyDescent="0.55000000000000004">
      <c r="A8" s="12" t="s">
        <v>70</v>
      </c>
      <c r="B8" s="12">
        <v>46.197000000000003</v>
      </c>
      <c r="C8" s="12">
        <v>45.448999999999998</v>
      </c>
      <c r="D8" s="117">
        <f>AVERAGE(Table134823[[#This Row],[1ST RACE]:[2ND RACE]])</f>
        <v>45.823</v>
      </c>
      <c r="E8" s="13"/>
      <c r="F8" s="3">
        <v>0</v>
      </c>
      <c r="G8" s="3">
        <v>0</v>
      </c>
      <c r="H8" s="3">
        <v>2</v>
      </c>
      <c r="I8" s="3">
        <v>2</v>
      </c>
      <c r="J8" s="3">
        <v>12</v>
      </c>
      <c r="K8" s="3"/>
      <c r="L8" s="118">
        <f>SUM(Table134823[[#This Row],[WEEK 1]:[WEEK 6]])</f>
        <v>16</v>
      </c>
    </row>
    <row r="9" spans="1:13" x14ac:dyDescent="0.55000000000000004">
      <c r="A9" s="12" t="s">
        <v>53</v>
      </c>
      <c r="B9" s="12">
        <v>46.595999999999997</v>
      </c>
      <c r="C9" s="12">
        <v>45.69</v>
      </c>
      <c r="D9" s="13">
        <f>AVERAGE(Table134823[[#This Row],[1ST RACE]:[2ND RACE]])</f>
        <v>46.143000000000001</v>
      </c>
      <c r="E9" s="3"/>
      <c r="F9" s="3">
        <v>0</v>
      </c>
      <c r="G9" s="3">
        <v>0</v>
      </c>
      <c r="H9" s="3">
        <v>2</v>
      </c>
      <c r="I9" s="3">
        <v>7</v>
      </c>
      <c r="J9" s="3">
        <v>6</v>
      </c>
      <c r="K9" s="3"/>
      <c r="L9" s="3">
        <f>SUM(Table134823[[#This Row],[WEEK 1]:[WEEK 6]])</f>
        <v>15</v>
      </c>
    </row>
    <row r="10" spans="1:13" x14ac:dyDescent="0.55000000000000004">
      <c r="A10" s="12" t="s">
        <v>177</v>
      </c>
      <c r="B10" s="12">
        <v>47.591999999999999</v>
      </c>
      <c r="C10" s="12">
        <v>45.981000000000002</v>
      </c>
      <c r="D10" s="13">
        <f>AVERAGE(Table134823[[#This Row],[1ST RACE]:[2ND RACE]])</f>
        <v>46.786500000000004</v>
      </c>
      <c r="E10" s="3"/>
      <c r="F10" s="3">
        <v>0</v>
      </c>
      <c r="G10" s="3">
        <v>0</v>
      </c>
      <c r="H10" s="3">
        <v>6</v>
      </c>
      <c r="I10" s="3">
        <v>5</v>
      </c>
      <c r="J10" s="3">
        <v>2</v>
      </c>
      <c r="K10" s="3"/>
      <c r="L10" s="3">
        <f>SUM(Table134823[[#This Row],[WEEK 1]:[WEEK 6]])</f>
        <v>13</v>
      </c>
    </row>
    <row r="11" spans="1:13" x14ac:dyDescent="0.55000000000000004">
      <c r="A11" s="12" t="s">
        <v>126</v>
      </c>
      <c r="B11" s="12">
        <v>47.628</v>
      </c>
      <c r="C11" s="12">
        <v>46.481999999999999</v>
      </c>
      <c r="D11" s="13">
        <f>AVERAGE(Table134823[[#This Row],[1ST RACE]:[2ND RACE]])</f>
        <v>47.055</v>
      </c>
      <c r="E11" s="3"/>
      <c r="F11" s="3">
        <v>0</v>
      </c>
      <c r="G11" s="3">
        <v>0</v>
      </c>
      <c r="H11" s="3">
        <v>5</v>
      </c>
      <c r="I11" s="3">
        <v>3</v>
      </c>
      <c r="J11" s="3">
        <v>2</v>
      </c>
      <c r="K11" s="3"/>
      <c r="L11" s="3">
        <f>SUM(Table134823[[#This Row],[WEEK 1]:[WEEK 6]])</f>
        <v>10</v>
      </c>
    </row>
    <row r="12" spans="1:13" x14ac:dyDescent="0.55000000000000004">
      <c r="A12" s="12" t="s">
        <v>131</v>
      </c>
      <c r="B12" s="12">
        <v>46.969000000000001</v>
      </c>
      <c r="C12" s="12">
        <v>45.847999999999999</v>
      </c>
      <c r="D12" s="117">
        <f>AVERAGE(Table134823[[#This Row],[1ST RACE]:[2ND RACE]])</f>
        <v>46.408500000000004</v>
      </c>
      <c r="E12" s="13"/>
      <c r="F12" s="3">
        <v>0</v>
      </c>
      <c r="G12" s="3">
        <v>0</v>
      </c>
      <c r="H12" s="3">
        <v>2</v>
      </c>
      <c r="I12" s="3">
        <v>4</v>
      </c>
      <c r="J12" s="3">
        <v>3</v>
      </c>
      <c r="K12" s="3"/>
      <c r="L12" s="118">
        <f>SUM(Table134823[[#This Row],[WEEK 1]:[WEEK 6]])</f>
        <v>9</v>
      </c>
      <c r="M12" s="3"/>
    </row>
    <row r="13" spans="1:13" x14ac:dyDescent="0.55000000000000004">
      <c r="A13" s="12" t="s">
        <v>130</v>
      </c>
      <c r="B13" s="12">
        <v>47.307000000000002</v>
      </c>
      <c r="C13" s="12">
        <v>46.018000000000001</v>
      </c>
      <c r="D13" s="13">
        <f>AVERAGE(Table134823[[#This Row],[1ST RACE]:[2ND RACE]])</f>
        <v>46.662500000000001</v>
      </c>
      <c r="E13" s="3"/>
      <c r="F13" s="3">
        <v>0</v>
      </c>
      <c r="G13" s="3">
        <v>0</v>
      </c>
      <c r="H13" s="3">
        <v>4</v>
      </c>
      <c r="I13" s="3">
        <v>2</v>
      </c>
      <c r="J13" s="3">
        <v>2</v>
      </c>
      <c r="K13" s="3"/>
      <c r="L13" s="3">
        <f>SUM(Table134823[[#This Row],[WEEK 1]:[WEEK 6]])</f>
        <v>8</v>
      </c>
      <c r="M13" s="3"/>
    </row>
    <row r="14" spans="1:13" x14ac:dyDescent="0.55000000000000004">
      <c r="A14" s="12" t="s">
        <v>137</v>
      </c>
      <c r="B14" s="12">
        <v>45.718000000000004</v>
      </c>
      <c r="C14" s="12"/>
      <c r="D14" s="13">
        <f>AVERAGE(Table134823[[#This Row],[1ST RACE]:[2ND RACE]])</f>
        <v>45.718000000000004</v>
      </c>
      <c r="E14" s="3"/>
      <c r="F14" s="3">
        <v>0</v>
      </c>
      <c r="G14" s="3">
        <v>0</v>
      </c>
      <c r="H14" s="3">
        <v>3</v>
      </c>
      <c r="I14" s="3">
        <v>2</v>
      </c>
      <c r="J14" s="3">
        <v>2</v>
      </c>
      <c r="K14" s="3"/>
      <c r="L14" s="3">
        <f>SUM(Table134823[[#This Row],[WEEK 1]:[WEEK 6]])</f>
        <v>7</v>
      </c>
    </row>
    <row r="15" spans="1:13" x14ac:dyDescent="0.55000000000000004">
      <c r="A15" s="12" t="s">
        <v>90</v>
      </c>
      <c r="B15" s="12">
        <v>47.356000000000002</v>
      </c>
      <c r="C15" s="12">
        <v>45.453000000000003</v>
      </c>
      <c r="D15" s="13">
        <f>AVERAGE(Table134823[[#This Row],[1ST RACE]:[2ND RACE]])</f>
        <v>46.404499999999999</v>
      </c>
      <c r="E15" s="3"/>
      <c r="F15" s="3">
        <v>0</v>
      </c>
      <c r="G15" s="3">
        <v>0</v>
      </c>
      <c r="H15" s="3">
        <v>0</v>
      </c>
      <c r="I15" s="3">
        <v>2</v>
      </c>
      <c r="J15" s="3">
        <v>4</v>
      </c>
      <c r="K15" s="3"/>
      <c r="L15" s="3">
        <f>SUM(Table134823[[#This Row],[WEEK 1]:[WEEK 6]])</f>
        <v>6</v>
      </c>
    </row>
    <row r="16" spans="1:13" x14ac:dyDescent="0.55000000000000004">
      <c r="A16" s="12" t="s">
        <v>60</v>
      </c>
      <c r="B16" s="12"/>
      <c r="C16" s="12"/>
      <c r="D16" s="117" t="e">
        <f>AVERAGE(Table134823[[#This Row],[1ST RACE]:[2ND RACE]])</f>
        <v>#DIV/0!</v>
      </c>
      <c r="E16" s="13"/>
      <c r="F16" s="3">
        <v>0</v>
      </c>
      <c r="G16" s="3">
        <v>0</v>
      </c>
      <c r="H16" s="3">
        <v>2</v>
      </c>
      <c r="I16" s="3">
        <v>2</v>
      </c>
      <c r="J16" s="3">
        <v>2</v>
      </c>
      <c r="K16" s="3"/>
      <c r="L16" s="118">
        <f>SUM(Table134823[[#This Row],[WEEK 1]:[WEEK 6]])</f>
        <v>6</v>
      </c>
    </row>
    <row r="17" spans="1:12" x14ac:dyDescent="0.55000000000000004">
      <c r="A17" s="12" t="s">
        <v>168</v>
      </c>
      <c r="B17" s="12"/>
      <c r="C17" s="12"/>
      <c r="D17" s="117" t="e">
        <f>AVERAGE(Table134823[[#This Row],[1ST RACE]:[2ND RACE]])</f>
        <v>#DIV/0!</v>
      </c>
      <c r="E17" s="13"/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/>
      <c r="L17" s="118">
        <f>SUM(Table134823[[#This Row],[WEEK 1]:[WEEK 6]])</f>
        <v>2</v>
      </c>
    </row>
    <row r="18" spans="1:12" x14ac:dyDescent="0.55000000000000004">
      <c r="A18" s="12"/>
      <c r="B18" s="12"/>
      <c r="C18" s="12"/>
      <c r="D18" s="117"/>
      <c r="E18" s="13"/>
      <c r="F18" s="3"/>
      <c r="G18" s="3"/>
      <c r="H18" s="3"/>
      <c r="I18" s="3"/>
      <c r="J18" s="3"/>
      <c r="K18" s="3"/>
      <c r="L18" s="118"/>
    </row>
    <row r="19" spans="1:12" x14ac:dyDescent="0.55000000000000004">
      <c r="A19" s="12"/>
      <c r="B19" s="12"/>
      <c r="C19" s="12"/>
      <c r="D19" s="117"/>
      <c r="E19" s="13"/>
      <c r="F19" s="3"/>
      <c r="G19" s="3"/>
      <c r="H19" s="3"/>
      <c r="I19" s="3"/>
      <c r="J19" s="3"/>
      <c r="K19" s="3"/>
      <c r="L19" s="118"/>
    </row>
    <row r="20" spans="1:12" x14ac:dyDescent="0.55000000000000004">
      <c r="A20" s="5" t="s">
        <v>16</v>
      </c>
      <c r="B20" s="5" t="s">
        <v>1</v>
      </c>
      <c r="C20" s="5" t="s">
        <v>2</v>
      </c>
    </row>
    <row r="21" spans="1:12" x14ac:dyDescent="0.55000000000000004">
      <c r="A21" s="14"/>
      <c r="B21" s="14"/>
      <c r="C21" s="14"/>
    </row>
    <row r="22" spans="1:12" x14ac:dyDescent="0.55000000000000004">
      <c r="A22" s="14"/>
      <c r="B22" s="14"/>
      <c r="C22" s="14"/>
    </row>
    <row r="23" spans="1:12" x14ac:dyDescent="0.55000000000000004">
      <c r="A23" s="14"/>
      <c r="B23" s="14"/>
      <c r="C23" s="14"/>
    </row>
    <row r="24" spans="1:12" x14ac:dyDescent="0.55000000000000004">
      <c r="A24" s="14"/>
      <c r="B24" s="14"/>
      <c r="C24" s="14"/>
    </row>
    <row r="25" spans="1:12" x14ac:dyDescent="0.55000000000000004">
      <c r="A25" s="14"/>
      <c r="B25" s="14"/>
      <c r="C25" s="14"/>
    </row>
    <row r="26" spans="1:12" x14ac:dyDescent="0.55000000000000004">
      <c r="A26" s="14"/>
      <c r="B26" s="14"/>
      <c r="C26" s="14"/>
    </row>
    <row r="27" spans="1:12" x14ac:dyDescent="0.55000000000000004">
      <c r="A27" s="14"/>
      <c r="B27" s="14"/>
      <c r="C27" s="14"/>
    </row>
    <row r="28" spans="1:12" x14ac:dyDescent="0.55000000000000004">
      <c r="A28" s="14"/>
      <c r="B28" s="14"/>
      <c r="C28" s="14"/>
      <c r="D28" s="14"/>
    </row>
    <row r="29" spans="1:12" x14ac:dyDescent="0.55000000000000004">
      <c r="A29" s="14"/>
      <c r="B29" s="14"/>
      <c r="C29" s="14"/>
      <c r="D29" s="14"/>
    </row>
    <row r="30" spans="1:12" x14ac:dyDescent="0.55000000000000004">
      <c r="A30" s="5" t="s">
        <v>17</v>
      </c>
      <c r="B30" s="5" t="s">
        <v>1</v>
      </c>
      <c r="C30" s="5" t="s">
        <v>2</v>
      </c>
      <c r="D30" s="98"/>
    </row>
    <row r="31" spans="1:12" x14ac:dyDescent="0.55000000000000004">
      <c r="A31" s="97" t="s">
        <v>91</v>
      </c>
      <c r="B31" s="97">
        <v>49.502000000000002</v>
      </c>
      <c r="C31" s="97">
        <v>49.328000000000003</v>
      </c>
      <c r="D31" s="116"/>
    </row>
    <row r="32" spans="1:12" x14ac:dyDescent="0.55000000000000004">
      <c r="A32" s="14" t="s">
        <v>139</v>
      </c>
      <c r="B32" s="14">
        <v>49.929000000000002</v>
      </c>
      <c r="C32" s="14">
        <v>49.177</v>
      </c>
      <c r="D32" s="116"/>
    </row>
    <row r="33" spans="1:5" x14ac:dyDescent="0.55000000000000004">
      <c r="A33" s="14" t="s">
        <v>137</v>
      </c>
      <c r="B33" s="14">
        <v>50.149000000000001</v>
      </c>
      <c r="C33" s="14">
        <v>49.433999999999997</v>
      </c>
      <c r="D33" s="116"/>
    </row>
    <row r="34" spans="1:5" x14ac:dyDescent="0.55000000000000004">
      <c r="A34" s="14" t="s">
        <v>138</v>
      </c>
      <c r="B34" s="14">
        <v>50.311999999999998</v>
      </c>
      <c r="C34" s="14">
        <v>49.470999999999997</v>
      </c>
      <c r="D34" s="116"/>
    </row>
    <row r="35" spans="1:5" x14ac:dyDescent="0.55000000000000004">
      <c r="A35" s="97" t="s">
        <v>153</v>
      </c>
      <c r="B35" s="97">
        <v>50.198</v>
      </c>
      <c r="C35" s="97">
        <v>49.677999999999997</v>
      </c>
      <c r="D35" s="116"/>
    </row>
    <row r="36" spans="1:5" x14ac:dyDescent="0.55000000000000004">
      <c r="A36" s="14" t="s">
        <v>126</v>
      </c>
      <c r="B36" s="14">
        <v>50.097000000000001</v>
      </c>
      <c r="C36" s="14">
        <v>49.837000000000003</v>
      </c>
      <c r="D36" s="116"/>
    </row>
    <row r="37" spans="1:5" x14ac:dyDescent="0.55000000000000004">
      <c r="A37" s="14" t="s">
        <v>69</v>
      </c>
      <c r="B37" s="14">
        <v>50.042999999999999</v>
      </c>
      <c r="C37" s="14">
        <v>49.987000000000002</v>
      </c>
      <c r="D37" s="116"/>
    </row>
    <row r="38" spans="1:5" x14ac:dyDescent="0.55000000000000004">
      <c r="A38" s="14" t="s">
        <v>90</v>
      </c>
      <c r="B38" s="14">
        <v>50.21</v>
      </c>
      <c r="C38" s="14">
        <v>49.908999999999999</v>
      </c>
      <c r="D38" s="116"/>
    </row>
    <row r="39" spans="1:5" x14ac:dyDescent="0.55000000000000004">
      <c r="A39" s="97" t="s">
        <v>60</v>
      </c>
      <c r="B39" s="97">
        <v>50.539000000000001</v>
      </c>
      <c r="C39" s="97">
        <v>50.255000000000003</v>
      </c>
      <c r="D39" s="116"/>
    </row>
    <row r="40" spans="1:5" x14ac:dyDescent="0.55000000000000004">
      <c r="A40" s="14" t="s">
        <v>53</v>
      </c>
      <c r="B40" s="14">
        <v>50.768000000000001</v>
      </c>
      <c r="C40" s="14">
        <v>50.149000000000001</v>
      </c>
      <c r="D40" s="116"/>
    </row>
    <row r="41" spans="1:5" x14ac:dyDescent="0.55000000000000004">
      <c r="A41" s="14" t="s">
        <v>130</v>
      </c>
      <c r="B41" s="14">
        <v>51.055999999999997</v>
      </c>
      <c r="C41" s="14">
        <v>50.076000000000001</v>
      </c>
      <c r="D41" s="116"/>
    </row>
    <row r="42" spans="1:5" x14ac:dyDescent="0.55000000000000004">
      <c r="A42" s="14" t="s">
        <v>145</v>
      </c>
      <c r="B42" s="14">
        <v>51.198</v>
      </c>
      <c r="C42" s="14">
        <v>50.180999999999997</v>
      </c>
      <c r="D42" s="116"/>
    </row>
    <row r="43" spans="1:5" x14ac:dyDescent="0.55000000000000004">
      <c r="A43" s="97" t="s">
        <v>131</v>
      </c>
      <c r="B43" s="97">
        <v>51.081000000000003</v>
      </c>
      <c r="C43" s="97">
        <v>50.332000000000001</v>
      </c>
      <c r="D43" s="116"/>
      <c r="E43" s="5"/>
    </row>
    <row r="44" spans="1:5" x14ac:dyDescent="0.55000000000000004">
      <c r="A44" s="97" t="s">
        <v>70</v>
      </c>
      <c r="B44" s="97">
        <v>51.238999999999997</v>
      </c>
      <c r="C44" s="97">
        <v>50.987000000000002</v>
      </c>
      <c r="D44" s="116"/>
      <c r="E44" s="5"/>
    </row>
    <row r="45" spans="1:5" x14ac:dyDescent="0.55000000000000004">
      <c r="A45" s="97"/>
      <c r="B45" s="97"/>
      <c r="C45" s="97"/>
      <c r="E45" s="5"/>
    </row>
    <row r="46" spans="1:5" x14ac:dyDescent="0.55000000000000004">
      <c r="A46" s="97"/>
      <c r="B46" s="97"/>
      <c r="C46" s="97"/>
      <c r="E46" s="5"/>
    </row>
    <row r="47" spans="1:5" x14ac:dyDescent="0.55000000000000004">
      <c r="A47" t="s">
        <v>18</v>
      </c>
      <c r="B47" t="s">
        <v>1</v>
      </c>
      <c r="C47" t="s">
        <v>2</v>
      </c>
      <c r="E47" s="5"/>
    </row>
    <row r="48" spans="1:5" x14ac:dyDescent="0.55000000000000004">
      <c r="A48" s="3" t="s">
        <v>130</v>
      </c>
      <c r="B48" s="3">
        <v>47.011000000000003</v>
      </c>
      <c r="C48" s="3">
        <v>45.881</v>
      </c>
      <c r="E48" s="5"/>
    </row>
    <row r="49" spans="1:5" x14ac:dyDescent="0.55000000000000004">
      <c r="A49" s="14" t="s">
        <v>138</v>
      </c>
      <c r="B49" s="14">
        <v>46.462000000000003</v>
      </c>
      <c r="C49" s="14">
        <v>45.652000000000001</v>
      </c>
      <c r="E49" s="5"/>
    </row>
    <row r="50" spans="1:5" x14ac:dyDescent="0.55000000000000004">
      <c r="A50" s="14" t="s">
        <v>137</v>
      </c>
      <c r="B50" s="14">
        <v>46.595999999999997</v>
      </c>
      <c r="C50" s="14">
        <v>46.533000000000001</v>
      </c>
      <c r="E50" s="5"/>
    </row>
    <row r="51" spans="1:5" x14ac:dyDescent="0.55000000000000004">
      <c r="A51" s="14" t="s">
        <v>90</v>
      </c>
      <c r="B51" s="14"/>
      <c r="C51" s="14"/>
      <c r="E51" s="5"/>
    </row>
    <row r="52" spans="1:5" x14ac:dyDescent="0.55000000000000004">
      <c r="A52" s="14" t="s">
        <v>139</v>
      </c>
      <c r="B52" s="14">
        <v>45.99</v>
      </c>
      <c r="C52" s="14">
        <v>45.262999999999998</v>
      </c>
      <c r="E52" s="5"/>
    </row>
    <row r="53" spans="1:5" x14ac:dyDescent="0.55000000000000004">
      <c r="A53" s="14" t="s">
        <v>69</v>
      </c>
      <c r="B53" s="14">
        <v>46.442</v>
      </c>
      <c r="C53" s="14">
        <v>46.43</v>
      </c>
      <c r="E53" s="5"/>
    </row>
    <row r="54" spans="1:5" x14ac:dyDescent="0.55000000000000004">
      <c r="A54" s="14" t="s">
        <v>126</v>
      </c>
      <c r="B54" s="14">
        <v>46.896999999999998</v>
      </c>
      <c r="C54" s="14">
        <v>45.994</v>
      </c>
      <c r="D54" s="14"/>
    </row>
    <row r="55" spans="1:5" x14ac:dyDescent="0.55000000000000004">
      <c r="A55" s="14" t="s">
        <v>53</v>
      </c>
      <c r="B55" s="14">
        <v>47.201999999999998</v>
      </c>
      <c r="C55" s="14">
        <v>46.548000000000002</v>
      </c>
      <c r="D55" s="5"/>
    </row>
    <row r="56" spans="1:5" x14ac:dyDescent="0.55000000000000004">
      <c r="A56" s="14" t="s">
        <v>145</v>
      </c>
      <c r="B56" s="14">
        <v>47.067</v>
      </c>
      <c r="C56" s="14">
        <v>45.680999999999997</v>
      </c>
    </row>
    <row r="57" spans="1:5" x14ac:dyDescent="0.55000000000000004">
      <c r="A57" s="97" t="s">
        <v>60</v>
      </c>
      <c r="B57" s="97">
        <v>47.286999999999999</v>
      </c>
      <c r="C57" s="97">
        <v>46.225999999999999</v>
      </c>
    </row>
    <row r="58" spans="1:5" x14ac:dyDescent="0.55000000000000004">
      <c r="A58" s="97" t="s">
        <v>91</v>
      </c>
      <c r="B58" s="97">
        <v>46.030999999999999</v>
      </c>
      <c r="C58" s="97">
        <v>45.612000000000002</v>
      </c>
    </row>
    <row r="59" spans="1:5" x14ac:dyDescent="0.55000000000000004">
      <c r="A59" s="97" t="s">
        <v>70</v>
      </c>
      <c r="B59" s="97"/>
      <c r="C59" s="97">
        <v>45.704999999999998</v>
      </c>
    </row>
    <row r="60" spans="1:5" x14ac:dyDescent="0.55000000000000004">
      <c r="A60" s="97" t="s">
        <v>131</v>
      </c>
      <c r="B60" s="97">
        <v>47.661000000000001</v>
      </c>
      <c r="C60" s="97">
        <v>45.905000000000001</v>
      </c>
      <c r="E60" s="5"/>
    </row>
    <row r="61" spans="1:5" x14ac:dyDescent="0.55000000000000004">
      <c r="A61" s="97" t="s">
        <v>153</v>
      </c>
      <c r="B61" s="97">
        <v>45.832000000000001</v>
      </c>
      <c r="C61" s="97">
        <v>45.542999999999999</v>
      </c>
      <c r="E61" s="5"/>
    </row>
    <row r="62" spans="1:5" x14ac:dyDescent="0.55000000000000004">
      <c r="A62" s="97" t="s">
        <v>168</v>
      </c>
      <c r="B62" s="97">
        <v>47.962000000000003</v>
      </c>
      <c r="C62" s="97">
        <v>47.807000000000002</v>
      </c>
      <c r="E62" s="5"/>
    </row>
    <row r="63" spans="1:5" ht="15" customHeight="1" x14ac:dyDescent="0.55000000000000004">
      <c r="A63" s="97"/>
      <c r="B63" s="97"/>
      <c r="C63" s="97"/>
      <c r="E63" s="5"/>
    </row>
    <row r="64" spans="1:5" x14ac:dyDescent="0.55000000000000004">
      <c r="A64" s="97"/>
      <c r="B64" s="97"/>
      <c r="C64" s="97"/>
      <c r="E64" s="5"/>
    </row>
    <row r="65" spans="1:6" x14ac:dyDescent="0.55000000000000004">
      <c r="A65" s="5" t="s">
        <v>20</v>
      </c>
      <c r="B65" s="5" t="s">
        <v>1</v>
      </c>
      <c r="C65" s="5" t="s">
        <v>2</v>
      </c>
      <c r="D65" s="98"/>
      <c r="E65" s="5"/>
    </row>
    <row r="66" spans="1:6" x14ac:dyDescent="0.55000000000000004">
      <c r="A66" s="97" t="s">
        <v>91</v>
      </c>
      <c r="B66" s="97">
        <v>49.218000000000004</v>
      </c>
      <c r="C66" s="97">
        <v>48.962000000000003</v>
      </c>
      <c r="D66" s="122"/>
      <c r="E66" s="5"/>
    </row>
    <row r="67" spans="1:6" x14ac:dyDescent="0.55000000000000004">
      <c r="A67" s="97" t="s">
        <v>153</v>
      </c>
      <c r="B67" s="97">
        <v>49.279000000000003</v>
      </c>
      <c r="C67" s="97">
        <v>49.152999999999999</v>
      </c>
      <c r="D67" s="122"/>
      <c r="E67" s="5"/>
    </row>
    <row r="68" spans="1:6" x14ac:dyDescent="0.55000000000000004">
      <c r="A68" s="14" t="s">
        <v>139</v>
      </c>
      <c r="B68" s="14">
        <v>49.558999999999997</v>
      </c>
      <c r="C68" s="14">
        <v>49.173999999999999</v>
      </c>
      <c r="D68" s="122"/>
      <c r="F68" s="5"/>
    </row>
    <row r="69" spans="1:6" x14ac:dyDescent="0.55000000000000004">
      <c r="A69" s="14" t="s">
        <v>138</v>
      </c>
      <c r="B69" s="14">
        <v>49.393000000000001</v>
      </c>
      <c r="C69" s="14">
        <v>49.344000000000001</v>
      </c>
      <c r="D69" s="122"/>
      <c r="F69" s="5"/>
    </row>
    <row r="70" spans="1:6" x14ac:dyDescent="0.55000000000000004">
      <c r="A70" s="14" t="s">
        <v>53</v>
      </c>
      <c r="B70" s="14">
        <v>49.64</v>
      </c>
      <c r="C70" s="14">
        <v>49.62</v>
      </c>
      <c r="D70" s="122"/>
      <c r="E70" s="5"/>
    </row>
    <row r="71" spans="1:6" x14ac:dyDescent="0.55000000000000004">
      <c r="A71" s="14" t="s">
        <v>145</v>
      </c>
      <c r="B71" s="14">
        <v>49.783000000000001</v>
      </c>
      <c r="C71" s="14">
        <v>49.73</v>
      </c>
      <c r="D71" s="122"/>
    </row>
    <row r="72" spans="1:6" x14ac:dyDescent="0.55000000000000004">
      <c r="A72" s="14" t="s">
        <v>177</v>
      </c>
      <c r="B72" s="14">
        <v>49.911999999999999</v>
      </c>
      <c r="C72" s="14">
        <v>49.707000000000001</v>
      </c>
      <c r="D72" s="122"/>
    </row>
    <row r="73" spans="1:6" x14ac:dyDescent="0.55000000000000004">
      <c r="A73" s="97" t="s">
        <v>131</v>
      </c>
      <c r="B73" s="97">
        <v>50.015000000000001</v>
      </c>
      <c r="C73" s="97">
        <v>49.84</v>
      </c>
      <c r="D73" s="122"/>
    </row>
    <row r="74" spans="1:6" x14ac:dyDescent="0.55000000000000004">
      <c r="A74" s="14" t="s">
        <v>126</v>
      </c>
      <c r="B74" s="14">
        <v>50.243000000000002</v>
      </c>
      <c r="C74" s="14">
        <v>49.649000000000001</v>
      </c>
      <c r="D74" s="122"/>
    </row>
    <row r="75" spans="1:6" x14ac:dyDescent="0.55000000000000004">
      <c r="A75" s="14" t="s">
        <v>130</v>
      </c>
      <c r="B75" s="14">
        <v>50.347999999999999</v>
      </c>
      <c r="C75" s="14">
        <v>49.706000000000003</v>
      </c>
      <c r="D75" s="122"/>
      <c r="E75" s="5"/>
    </row>
    <row r="76" spans="1:6" x14ac:dyDescent="0.55000000000000004">
      <c r="A76" s="3" t="s">
        <v>90</v>
      </c>
      <c r="B76" s="3">
        <v>50.438000000000002</v>
      </c>
      <c r="C76" s="3">
        <v>49.628999999999998</v>
      </c>
      <c r="D76" s="122"/>
      <c r="E76" s="5"/>
    </row>
    <row r="77" spans="1:6" x14ac:dyDescent="0.55000000000000004">
      <c r="A77" s="3" t="s">
        <v>137</v>
      </c>
      <c r="B77" s="3">
        <v>50.779000000000003</v>
      </c>
      <c r="C77" s="3">
        <v>49.323</v>
      </c>
      <c r="D77" s="122"/>
      <c r="E77" s="5"/>
    </row>
    <row r="78" spans="1:6" x14ac:dyDescent="0.55000000000000004">
      <c r="A78" s="97" t="s">
        <v>70</v>
      </c>
      <c r="B78" s="97">
        <v>50.567999999999998</v>
      </c>
      <c r="C78" s="97">
        <v>49.863999999999997</v>
      </c>
      <c r="D78" s="122"/>
      <c r="E78" s="5"/>
    </row>
    <row r="79" spans="1:6" x14ac:dyDescent="0.55000000000000004">
      <c r="A79" s="97" t="s">
        <v>60</v>
      </c>
      <c r="B79" s="97">
        <v>50.938000000000002</v>
      </c>
      <c r="C79" s="97">
        <v>50.152999999999999</v>
      </c>
      <c r="D79" s="122"/>
      <c r="E79" s="5"/>
    </row>
    <row r="80" spans="1:6" x14ac:dyDescent="0.55000000000000004">
      <c r="A80" s="97" t="s">
        <v>168</v>
      </c>
      <c r="B80" s="97"/>
      <c r="C80" s="97"/>
      <c r="D80" s="122"/>
      <c r="F80" s="5"/>
    </row>
    <row r="81" spans="1:6" x14ac:dyDescent="0.55000000000000004">
      <c r="A81" s="97"/>
      <c r="B81" s="97"/>
      <c r="C81" s="97"/>
      <c r="D81" s="14"/>
      <c r="F81" s="5"/>
    </row>
    <row r="82" spans="1:6" x14ac:dyDescent="0.55000000000000004">
      <c r="A82" s="97"/>
      <c r="B82" s="97"/>
      <c r="C82" s="97"/>
      <c r="D82" s="14"/>
      <c r="F82" s="5"/>
    </row>
    <row r="83" spans="1:6" x14ac:dyDescent="0.55000000000000004">
      <c r="A83" s="5" t="s">
        <v>21</v>
      </c>
      <c r="B83" s="5" t="s">
        <v>1</v>
      </c>
      <c r="C83" s="5" t="s">
        <v>2</v>
      </c>
      <c r="D83" s="5"/>
      <c r="F83" s="5"/>
    </row>
    <row r="84" spans="1:6" x14ac:dyDescent="0.55000000000000004">
      <c r="A84" s="14" t="s">
        <v>130</v>
      </c>
      <c r="B84" s="14">
        <v>47.307000000000002</v>
      </c>
      <c r="C84" s="14">
        <v>46.018000000000001</v>
      </c>
    </row>
    <row r="85" spans="1:6" x14ac:dyDescent="0.55000000000000004">
      <c r="A85" s="14" t="s">
        <v>138</v>
      </c>
      <c r="B85" s="14">
        <v>46.582999999999998</v>
      </c>
      <c r="C85" s="14">
        <v>45.469000000000001</v>
      </c>
    </row>
    <row r="86" spans="1:6" x14ac:dyDescent="0.55000000000000004">
      <c r="A86" s="14" t="s">
        <v>137</v>
      </c>
      <c r="B86" s="14">
        <v>45.718000000000004</v>
      </c>
      <c r="C86" s="14"/>
    </row>
    <row r="87" spans="1:6" x14ac:dyDescent="0.55000000000000004">
      <c r="A87" s="3" t="s">
        <v>90</v>
      </c>
      <c r="B87" s="3">
        <v>47.356000000000002</v>
      </c>
      <c r="C87" s="3">
        <v>45.453000000000003</v>
      </c>
    </row>
    <row r="88" spans="1:6" x14ac:dyDescent="0.55000000000000004">
      <c r="A88" s="3" t="s">
        <v>139</v>
      </c>
      <c r="B88" s="3">
        <v>46.62</v>
      </c>
      <c r="C88" s="3">
        <v>44.896000000000001</v>
      </c>
    </row>
    <row r="89" spans="1:6" x14ac:dyDescent="0.55000000000000004">
      <c r="A89" s="14" t="s">
        <v>177</v>
      </c>
      <c r="B89" s="14">
        <v>47.591999999999999</v>
      </c>
      <c r="C89" s="14">
        <v>45.981000000000002</v>
      </c>
    </row>
    <row r="90" spans="1:6" x14ac:dyDescent="0.55000000000000004">
      <c r="A90" s="14" t="s">
        <v>126</v>
      </c>
      <c r="B90" s="14">
        <v>47.628</v>
      </c>
      <c r="C90" s="14">
        <v>46.481999999999999</v>
      </c>
    </row>
    <row r="91" spans="1:6" x14ac:dyDescent="0.55000000000000004">
      <c r="A91" s="14" t="s">
        <v>53</v>
      </c>
      <c r="B91" s="14">
        <v>46.595999999999997</v>
      </c>
      <c r="C91" s="14">
        <v>45.69</v>
      </c>
    </row>
    <row r="92" spans="1:6" x14ac:dyDescent="0.55000000000000004">
      <c r="A92" s="14" t="s">
        <v>145</v>
      </c>
      <c r="B92" s="14">
        <v>46.530999999999999</v>
      </c>
      <c r="C92" s="14">
        <v>45.64</v>
      </c>
    </row>
    <row r="93" spans="1:6" x14ac:dyDescent="0.55000000000000004">
      <c r="A93" s="97" t="s">
        <v>60</v>
      </c>
      <c r="B93" s="97"/>
      <c r="C93" s="97"/>
    </row>
    <row r="94" spans="1:6" x14ac:dyDescent="0.55000000000000004">
      <c r="A94" s="97" t="s">
        <v>91</v>
      </c>
      <c r="B94" s="97">
        <v>46.238</v>
      </c>
      <c r="C94" s="97">
        <v>45.725999999999999</v>
      </c>
    </row>
    <row r="95" spans="1:6" x14ac:dyDescent="0.55000000000000004">
      <c r="A95" s="97" t="s">
        <v>70</v>
      </c>
      <c r="B95" s="97">
        <v>46.197000000000003</v>
      </c>
      <c r="C95" s="97">
        <v>45.448999999999998</v>
      </c>
    </row>
    <row r="96" spans="1:6" x14ac:dyDescent="0.55000000000000004">
      <c r="A96" s="97" t="s">
        <v>131</v>
      </c>
      <c r="B96" s="97">
        <v>46.969000000000001</v>
      </c>
      <c r="C96" s="97">
        <v>45.847999999999999</v>
      </c>
      <c r="D96" s="5"/>
    </row>
    <row r="97" spans="1:4" x14ac:dyDescent="0.55000000000000004">
      <c r="A97" s="97" t="s">
        <v>153</v>
      </c>
      <c r="B97" s="97">
        <v>46.746000000000002</v>
      </c>
      <c r="C97" s="97">
        <v>45.636000000000003</v>
      </c>
      <c r="D97" s="5"/>
    </row>
    <row r="98" spans="1:4" x14ac:dyDescent="0.55000000000000004">
      <c r="A98" s="97" t="s">
        <v>168</v>
      </c>
      <c r="B98" s="97"/>
      <c r="C98" s="97"/>
      <c r="D98" s="5"/>
    </row>
    <row r="99" spans="1:4" x14ac:dyDescent="0.55000000000000004">
      <c r="A99" s="97"/>
      <c r="B99" s="97"/>
      <c r="C99" s="97"/>
      <c r="D99" s="5"/>
    </row>
    <row r="100" spans="1:4" x14ac:dyDescent="0.55000000000000004">
      <c r="A100" s="97"/>
      <c r="B100" s="97"/>
      <c r="C100" s="97"/>
      <c r="D100" s="5"/>
    </row>
    <row r="101" spans="1:4" x14ac:dyDescent="0.55000000000000004">
      <c r="A101" s="5" t="s">
        <v>22</v>
      </c>
      <c r="B101" s="5" t="s">
        <v>1</v>
      </c>
      <c r="C101" s="5" t="s">
        <v>2</v>
      </c>
      <c r="D101" s="5"/>
    </row>
    <row r="102" spans="1:4" x14ac:dyDescent="0.55000000000000004">
      <c r="A102" s="14"/>
      <c r="B102" s="14"/>
      <c r="C102" s="14"/>
      <c r="D102" s="5"/>
    </row>
    <row r="103" spans="1:4" x14ac:dyDescent="0.55000000000000004">
      <c r="A103" s="14"/>
      <c r="B103" s="14"/>
      <c r="C103" s="14"/>
    </row>
    <row r="104" spans="1:4" x14ac:dyDescent="0.55000000000000004">
      <c r="A104" s="14"/>
      <c r="B104" s="14"/>
      <c r="C104" s="14"/>
    </row>
    <row r="105" spans="1:4" x14ac:dyDescent="0.55000000000000004">
      <c r="A105" s="14"/>
      <c r="B105" s="14"/>
      <c r="C105" s="14"/>
    </row>
    <row r="106" spans="1:4" x14ac:dyDescent="0.55000000000000004">
      <c r="A106" s="3"/>
      <c r="B106" s="3"/>
      <c r="C106" s="3"/>
    </row>
    <row r="107" spans="1:4" x14ac:dyDescent="0.55000000000000004">
      <c r="A107" s="3"/>
      <c r="B107" s="3"/>
      <c r="C107" s="3"/>
    </row>
    <row r="108" spans="1:4" x14ac:dyDescent="0.55000000000000004">
      <c r="A108" s="14"/>
      <c r="B108" s="14"/>
      <c r="C108" s="14"/>
    </row>
    <row r="109" spans="1:4" x14ac:dyDescent="0.55000000000000004">
      <c r="A109" s="14"/>
      <c r="B109" s="14"/>
      <c r="C109" s="14"/>
    </row>
    <row r="110" spans="1:4" x14ac:dyDescent="0.55000000000000004">
      <c r="A110" s="14"/>
      <c r="B110" s="14"/>
      <c r="C110" s="14"/>
    </row>
    <row r="111" spans="1:4" x14ac:dyDescent="0.55000000000000004">
      <c r="A111" s="14"/>
      <c r="B111" s="14"/>
      <c r="C111" s="14"/>
    </row>
    <row r="112" spans="1:4" x14ac:dyDescent="0.55000000000000004">
      <c r="A112" s="14"/>
      <c r="B112" s="14"/>
      <c r="C112" s="14"/>
    </row>
    <row r="113" spans="1:3" x14ac:dyDescent="0.55000000000000004">
      <c r="A113" s="5"/>
      <c r="B113" s="5"/>
      <c r="C113" s="5"/>
    </row>
    <row r="114" spans="1:3" x14ac:dyDescent="0.55000000000000004">
      <c r="A114" s="5"/>
      <c r="B114" s="5"/>
      <c r="C114" s="5"/>
    </row>
    <row r="115" spans="1:3" x14ac:dyDescent="0.55000000000000004">
      <c r="A115" s="5"/>
      <c r="B115" s="5"/>
      <c r="C115" s="5"/>
    </row>
    <row r="116" spans="1:3" x14ac:dyDescent="0.55000000000000004">
      <c r="A116" s="5"/>
      <c r="B116" s="5"/>
      <c r="C116" s="5"/>
    </row>
    <row r="117" spans="1:3" x14ac:dyDescent="0.55000000000000004">
      <c r="A117" s="5"/>
      <c r="B117" s="5"/>
      <c r="C117" s="5"/>
    </row>
  </sheetData>
  <phoneticPr fontId="1" type="noConversion"/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6CC9-378F-4098-94E4-009C1B9FB73D}">
  <dimension ref="A2:M113"/>
  <sheetViews>
    <sheetView workbookViewId="0">
      <selection activeCell="J17" sqref="J17"/>
    </sheetView>
  </sheetViews>
  <sheetFormatPr defaultColWidth="8.89453125" defaultRowHeight="14.4" x14ac:dyDescent="0.55000000000000004"/>
  <cols>
    <col min="1" max="1" width="22.68359375" bestFit="1" customWidth="1"/>
    <col min="2" max="5" width="11" customWidth="1"/>
    <col min="12" max="12" width="11.7890625" bestFit="1" customWidth="1"/>
    <col min="13" max="13" width="12.3125" bestFit="1" customWidth="1"/>
  </cols>
  <sheetData>
    <row r="2" spans="1:13" s="1" customFormat="1" x14ac:dyDescent="0.5">
      <c r="A2" s="1" t="s">
        <v>0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</row>
    <row r="3" spans="1:13" x14ac:dyDescent="0.55000000000000004">
      <c r="A3" s="12" t="s">
        <v>114</v>
      </c>
      <c r="B3" s="12">
        <v>45.965000000000003</v>
      </c>
      <c r="C3" s="12">
        <v>44.981000000000002</v>
      </c>
      <c r="D3" s="13">
        <f>AVERAGE(Table1348233953[[#This Row],[1ST RACE]:[2ND RACE]])</f>
        <v>45.472999999999999</v>
      </c>
      <c r="E3" s="3"/>
      <c r="F3" s="3">
        <v>0</v>
      </c>
      <c r="G3" s="3">
        <v>0</v>
      </c>
      <c r="H3" s="3">
        <v>8</v>
      </c>
      <c r="I3" s="3">
        <v>15</v>
      </c>
      <c r="J3" s="3">
        <v>15</v>
      </c>
      <c r="K3" s="3"/>
      <c r="L3" s="3">
        <f>SUM(Table1348233953[[#This Row],[WEEK 1]:[WEEK 6]])</f>
        <v>38</v>
      </c>
    </row>
    <row r="4" spans="1:13" x14ac:dyDescent="0.55000000000000004">
      <c r="A4" s="12" t="s">
        <v>123</v>
      </c>
      <c r="B4" s="12">
        <v>46.938000000000002</v>
      </c>
      <c r="C4" s="12">
        <v>45.401000000000003</v>
      </c>
      <c r="D4" s="13">
        <f>AVERAGE(Table1348233953[[#This Row],[1ST RACE]:[2ND RACE]])</f>
        <v>46.169499999999999</v>
      </c>
      <c r="E4" s="3"/>
      <c r="F4" s="3">
        <v>0</v>
      </c>
      <c r="G4" s="3">
        <v>0</v>
      </c>
      <c r="H4" s="3">
        <v>10</v>
      </c>
      <c r="I4" s="3">
        <v>12</v>
      </c>
      <c r="J4" s="3">
        <v>8</v>
      </c>
      <c r="K4" s="3"/>
      <c r="L4" s="3">
        <f>SUM(Table1348233953[[#This Row],[WEEK 1]:[WEEK 6]])</f>
        <v>30</v>
      </c>
    </row>
    <row r="5" spans="1:13" x14ac:dyDescent="0.55000000000000004">
      <c r="A5" s="12" t="s">
        <v>112</v>
      </c>
      <c r="B5" s="12">
        <v>46.494</v>
      </c>
      <c r="C5" s="12">
        <v>45.689</v>
      </c>
      <c r="D5" s="117">
        <f>AVERAGE(Table1348233953[[#This Row],[1ST RACE]:[2ND RACE]])</f>
        <v>46.091499999999996</v>
      </c>
      <c r="E5" s="13"/>
      <c r="F5" s="3">
        <v>0</v>
      </c>
      <c r="G5" s="3">
        <v>0</v>
      </c>
      <c r="H5" s="3">
        <v>12</v>
      </c>
      <c r="I5" s="3">
        <v>2</v>
      </c>
      <c r="J5" s="3">
        <v>10</v>
      </c>
      <c r="K5" s="3"/>
      <c r="L5" s="118">
        <f>SUM(Table1348233953[[#This Row],[WEEK 1]:[WEEK 6]])</f>
        <v>24</v>
      </c>
    </row>
    <row r="6" spans="1:13" x14ac:dyDescent="0.55000000000000004">
      <c r="A6" s="12" t="s">
        <v>85</v>
      </c>
      <c r="B6" s="12">
        <v>46.246000000000002</v>
      </c>
      <c r="C6" s="12">
        <v>45.563000000000002</v>
      </c>
      <c r="D6" s="13">
        <f>AVERAGE(Table1348233953[[#This Row],[1ST RACE]:[2ND RACE]])</f>
        <v>45.904499999999999</v>
      </c>
      <c r="E6" s="3"/>
      <c r="F6" s="3">
        <v>0</v>
      </c>
      <c r="G6" s="3">
        <v>0</v>
      </c>
      <c r="H6" s="3">
        <v>6</v>
      </c>
      <c r="I6" s="3">
        <v>4</v>
      </c>
      <c r="J6" s="3">
        <v>12</v>
      </c>
      <c r="K6" s="3"/>
      <c r="L6" s="3">
        <f>SUM(Table1348233953[[#This Row],[WEEK 1]:[WEEK 6]])</f>
        <v>22</v>
      </c>
    </row>
    <row r="7" spans="1:13" x14ac:dyDescent="0.55000000000000004">
      <c r="A7" s="12" t="s">
        <v>74</v>
      </c>
      <c r="B7" s="12">
        <v>47.03</v>
      </c>
      <c r="C7" s="12">
        <v>45.994</v>
      </c>
      <c r="D7" s="13">
        <f>AVERAGE(Table1348233953[[#This Row],[1ST RACE]:[2ND RACE]])</f>
        <v>46.512</v>
      </c>
      <c r="E7" s="3"/>
      <c r="F7" s="3">
        <v>0</v>
      </c>
      <c r="G7" s="3">
        <v>0</v>
      </c>
      <c r="H7" s="3">
        <v>7</v>
      </c>
      <c r="I7" s="3">
        <v>10</v>
      </c>
      <c r="J7" s="3">
        <v>5</v>
      </c>
      <c r="K7" s="3"/>
      <c r="L7" s="3">
        <f>SUM(Table1348233953[[#This Row],[WEEK 1]:[WEEK 6]])</f>
        <v>22</v>
      </c>
    </row>
    <row r="8" spans="1:13" x14ac:dyDescent="0.55000000000000004">
      <c r="A8" s="12" t="s">
        <v>64</v>
      </c>
      <c r="B8" s="12"/>
      <c r="C8" s="12"/>
      <c r="D8" s="13" t="e">
        <f>AVERAGE(Table1348233953[[#This Row],[1ST RACE]:[2ND RACE]])</f>
        <v>#DIV/0!</v>
      </c>
      <c r="E8" s="3"/>
      <c r="F8" s="3">
        <v>0</v>
      </c>
      <c r="G8" s="3">
        <v>0</v>
      </c>
      <c r="H8" s="3">
        <v>15</v>
      </c>
      <c r="I8" s="3">
        <v>7</v>
      </c>
      <c r="J8" s="3">
        <v>0</v>
      </c>
      <c r="K8" s="3"/>
      <c r="L8" s="3">
        <f>SUM(Table1348233953[[#This Row],[WEEK 1]:[WEEK 6]])</f>
        <v>22</v>
      </c>
    </row>
    <row r="9" spans="1:13" x14ac:dyDescent="0.55000000000000004">
      <c r="A9" s="12" t="s">
        <v>83</v>
      </c>
      <c r="B9" s="12">
        <v>46.664000000000001</v>
      </c>
      <c r="C9" s="12">
        <v>45.774000000000001</v>
      </c>
      <c r="D9" s="117">
        <f>AVERAGE(Table1348233953[[#This Row],[1ST RACE]:[2ND RACE]])</f>
        <v>46.219000000000001</v>
      </c>
      <c r="E9" s="13"/>
      <c r="F9" s="3">
        <v>0</v>
      </c>
      <c r="G9" s="3">
        <v>0</v>
      </c>
      <c r="H9" s="3">
        <v>2</v>
      </c>
      <c r="I9" s="3">
        <v>8</v>
      </c>
      <c r="J9" s="3">
        <v>7</v>
      </c>
      <c r="K9" s="3"/>
      <c r="L9" s="118">
        <f>SUM(Table1348233953[[#This Row],[WEEK 1]:[WEEK 6]])</f>
        <v>17</v>
      </c>
    </row>
    <row r="10" spans="1:13" x14ac:dyDescent="0.55000000000000004">
      <c r="A10" s="12" t="s">
        <v>72</v>
      </c>
      <c r="B10" s="12">
        <v>47.331000000000003</v>
      </c>
      <c r="C10" s="12">
        <v>46.173000000000002</v>
      </c>
      <c r="D10" s="13">
        <f>AVERAGE(Table1348233953[[#This Row],[1ST RACE]:[2ND RACE]])</f>
        <v>46.752000000000002</v>
      </c>
      <c r="E10" s="3"/>
      <c r="F10" s="3">
        <v>0</v>
      </c>
      <c r="G10" s="3">
        <v>0</v>
      </c>
      <c r="H10" s="3">
        <v>4</v>
      </c>
      <c r="I10" s="3">
        <v>5</v>
      </c>
      <c r="J10" s="3">
        <v>4</v>
      </c>
      <c r="K10" s="3"/>
      <c r="L10" s="3">
        <f>SUM(Table1348233953[[#This Row],[WEEK 1]:[WEEK 6]])</f>
        <v>13</v>
      </c>
    </row>
    <row r="11" spans="1:13" x14ac:dyDescent="0.55000000000000004">
      <c r="A11" s="12" t="s">
        <v>116</v>
      </c>
      <c r="B11" s="12">
        <v>47.137</v>
      </c>
      <c r="C11" s="12">
        <v>45.823</v>
      </c>
      <c r="D11" s="117">
        <f>AVERAGE(Table1348233953[[#This Row],[1ST RACE]:[2ND RACE]])</f>
        <v>46.480000000000004</v>
      </c>
      <c r="E11" s="13"/>
      <c r="F11" s="3">
        <v>0</v>
      </c>
      <c r="G11" s="3">
        <v>0</v>
      </c>
      <c r="H11" s="3">
        <v>2</v>
      </c>
      <c r="I11" s="3">
        <v>3</v>
      </c>
      <c r="J11" s="3">
        <v>6</v>
      </c>
      <c r="K11" s="3"/>
      <c r="L11" s="118">
        <f>SUM(Table1348233953[[#This Row],[WEEK 1]:[WEEK 6]])</f>
        <v>11</v>
      </c>
    </row>
    <row r="12" spans="1:13" x14ac:dyDescent="0.55000000000000004">
      <c r="A12" s="12" t="s">
        <v>100</v>
      </c>
      <c r="B12" s="12">
        <v>47.526000000000003</v>
      </c>
      <c r="C12" s="12">
        <v>46.091999999999999</v>
      </c>
      <c r="D12" s="13">
        <f>AVERAGE(Table1348233953[[#This Row],[1ST RACE]:[2ND RACE]])</f>
        <v>46.808999999999997</v>
      </c>
      <c r="E12" s="3"/>
      <c r="F12" s="3">
        <v>0</v>
      </c>
      <c r="G12" s="3">
        <v>0</v>
      </c>
      <c r="H12" s="3">
        <v>5</v>
      </c>
      <c r="I12" s="3">
        <v>2</v>
      </c>
      <c r="J12" s="3">
        <v>3</v>
      </c>
      <c r="K12" s="3"/>
      <c r="L12" s="3">
        <f>SUM(Table1348233953[[#This Row],[WEEK 1]:[WEEK 6]])</f>
        <v>10</v>
      </c>
      <c r="M12" s="3"/>
    </row>
    <row r="13" spans="1:13" x14ac:dyDescent="0.55000000000000004">
      <c r="A13" s="12" t="s">
        <v>108</v>
      </c>
      <c r="B13" s="12">
        <v>47.433999999999997</v>
      </c>
      <c r="C13" s="12">
        <v>46.344000000000001</v>
      </c>
      <c r="D13" s="117">
        <f>AVERAGE(Table1348233953[[#This Row],[1ST RACE]:[2ND RACE]])</f>
        <v>46.888999999999996</v>
      </c>
      <c r="E13" s="13"/>
      <c r="F13" s="3">
        <v>0</v>
      </c>
      <c r="G13" s="3">
        <v>0</v>
      </c>
      <c r="H13" s="3">
        <v>2</v>
      </c>
      <c r="I13" s="3">
        <v>6</v>
      </c>
      <c r="J13" s="3">
        <v>2</v>
      </c>
      <c r="K13" s="3"/>
      <c r="L13" s="118">
        <f>SUM(Table1348233953[[#This Row],[WEEK 1]:[WEEK 6]])</f>
        <v>10</v>
      </c>
      <c r="M13" s="3"/>
    </row>
    <row r="14" spans="1:13" x14ac:dyDescent="0.55000000000000004">
      <c r="A14" s="12" t="s">
        <v>62</v>
      </c>
      <c r="B14" s="12">
        <v>47.274999999999999</v>
      </c>
      <c r="C14" s="12">
        <v>46.448999999999998</v>
      </c>
      <c r="D14" s="117">
        <f>AVERAGE(Table1348233953[[#This Row],[1ST RACE]:[2ND RACE]])</f>
        <v>46.861999999999995</v>
      </c>
      <c r="E14" s="13"/>
      <c r="F14" s="3">
        <v>0</v>
      </c>
      <c r="G14" s="3">
        <v>0</v>
      </c>
      <c r="H14" s="3">
        <v>3</v>
      </c>
      <c r="I14" s="3">
        <v>2</v>
      </c>
      <c r="J14" s="3">
        <v>2</v>
      </c>
      <c r="K14" s="3"/>
      <c r="L14" s="118">
        <f>SUM(Table1348233953[[#This Row],[WEEK 1]:[WEEK 6]])</f>
        <v>7</v>
      </c>
    </row>
    <row r="15" spans="1:13" x14ac:dyDescent="0.55000000000000004">
      <c r="A15" s="12" t="s">
        <v>144</v>
      </c>
      <c r="B15" s="12">
        <v>47.518999999999998</v>
      </c>
      <c r="C15" s="12">
        <v>46.863999999999997</v>
      </c>
      <c r="D15" s="13">
        <f>AVERAGE(Table1348233953[[#This Row],[1ST RACE]:[2ND RACE]])</f>
        <v>47.191499999999998</v>
      </c>
      <c r="E15" s="3"/>
      <c r="F15" s="3">
        <v>0</v>
      </c>
      <c r="G15" s="3">
        <v>0</v>
      </c>
      <c r="H15" s="3">
        <v>2</v>
      </c>
      <c r="I15" s="3">
        <v>0</v>
      </c>
      <c r="J15" s="3">
        <v>2</v>
      </c>
      <c r="K15" s="3"/>
      <c r="L15" s="3">
        <f>SUM(Table1348233953[[#This Row],[WEEK 1]:[WEEK 6]])</f>
        <v>4</v>
      </c>
    </row>
    <row r="16" spans="1:13" x14ac:dyDescent="0.55000000000000004">
      <c r="A16" s="12" t="s">
        <v>95</v>
      </c>
      <c r="B16" s="12"/>
      <c r="C16" s="12"/>
      <c r="D16" s="13" t="e">
        <f>AVERAGE(Table1348233953[[#This Row],[1ST RACE]:[2ND RACE]])</f>
        <v>#DIV/0!</v>
      </c>
      <c r="E16" s="3"/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/>
      <c r="L16" s="3">
        <f>SUM(Table1348233953[[#This Row],[WEEK 1]:[WEEK 6]])</f>
        <v>0</v>
      </c>
    </row>
    <row r="17" spans="1:12" x14ac:dyDescent="0.55000000000000004">
      <c r="A17" s="12"/>
      <c r="B17" s="12"/>
      <c r="C17" s="12"/>
      <c r="D17" s="117"/>
      <c r="E17" s="13"/>
      <c r="F17" s="3"/>
      <c r="G17" s="3"/>
      <c r="H17" s="3"/>
      <c r="I17" s="3"/>
      <c r="J17" s="3"/>
      <c r="K17" s="3"/>
      <c r="L17" s="118"/>
    </row>
    <row r="18" spans="1:12" x14ac:dyDescent="0.55000000000000004">
      <c r="A18" s="12"/>
      <c r="B18" s="12"/>
      <c r="C18" s="12"/>
      <c r="D18" s="117"/>
      <c r="E18" s="13"/>
      <c r="F18" s="3"/>
      <c r="G18" s="3"/>
      <c r="H18" s="3"/>
      <c r="I18" s="3"/>
      <c r="J18" s="3"/>
      <c r="K18" s="3"/>
      <c r="L18" s="118"/>
    </row>
    <row r="19" spans="1:12" x14ac:dyDescent="0.55000000000000004">
      <c r="A19" s="5" t="s">
        <v>16</v>
      </c>
      <c r="B19" s="5" t="s">
        <v>1</v>
      </c>
      <c r="C19" s="5" t="s">
        <v>2</v>
      </c>
    </row>
    <row r="20" spans="1:12" x14ac:dyDescent="0.55000000000000004">
      <c r="A20" s="14"/>
      <c r="B20" s="14"/>
      <c r="C20" s="14"/>
    </row>
    <row r="21" spans="1:12" x14ac:dyDescent="0.55000000000000004">
      <c r="A21" s="14"/>
      <c r="B21" s="14"/>
      <c r="C21" s="14"/>
    </row>
    <row r="22" spans="1:12" x14ac:dyDescent="0.55000000000000004">
      <c r="A22" s="14"/>
      <c r="B22" s="14"/>
      <c r="C22" s="14"/>
    </row>
    <row r="23" spans="1:12" x14ac:dyDescent="0.55000000000000004">
      <c r="A23" s="14"/>
      <c r="B23" s="14"/>
      <c r="C23" s="14"/>
    </row>
    <row r="24" spans="1:12" x14ac:dyDescent="0.55000000000000004">
      <c r="A24" s="14"/>
      <c r="B24" s="14"/>
      <c r="C24" s="14"/>
    </row>
    <row r="25" spans="1:12" x14ac:dyDescent="0.55000000000000004">
      <c r="A25" s="14"/>
      <c r="B25" s="14"/>
      <c r="C25" s="14"/>
    </row>
    <row r="26" spans="1:12" x14ac:dyDescent="0.55000000000000004">
      <c r="A26" s="14"/>
      <c r="B26" s="14"/>
      <c r="C26" s="14"/>
    </row>
    <row r="27" spans="1:12" x14ac:dyDescent="0.55000000000000004">
      <c r="A27" s="14"/>
      <c r="B27" s="14"/>
      <c r="C27" s="14"/>
      <c r="D27" s="14"/>
    </row>
    <row r="28" spans="1:12" x14ac:dyDescent="0.55000000000000004">
      <c r="A28" s="14"/>
      <c r="B28" s="14"/>
      <c r="C28" s="14"/>
      <c r="D28" s="14"/>
    </row>
    <row r="29" spans="1:12" x14ac:dyDescent="0.55000000000000004">
      <c r="A29" s="5" t="s">
        <v>17</v>
      </c>
      <c r="B29" s="5" t="s">
        <v>1</v>
      </c>
      <c r="C29" s="5" t="s">
        <v>2</v>
      </c>
      <c r="D29" s="98"/>
    </row>
    <row r="30" spans="1:12" x14ac:dyDescent="0.55000000000000004">
      <c r="A30" s="14" t="s">
        <v>64</v>
      </c>
      <c r="B30" s="14">
        <v>50.076000000000001</v>
      </c>
      <c r="C30" s="14">
        <v>50.037999999999997</v>
      </c>
      <c r="D30" s="116"/>
    </row>
    <row r="31" spans="1:12" x14ac:dyDescent="0.55000000000000004">
      <c r="A31" s="14" t="s">
        <v>114</v>
      </c>
      <c r="B31" s="14">
        <v>50.835999999999999</v>
      </c>
      <c r="C31" s="14">
        <v>49.649000000000001</v>
      </c>
      <c r="D31" s="116"/>
    </row>
    <row r="32" spans="1:12" x14ac:dyDescent="0.55000000000000004">
      <c r="A32" s="14" t="s">
        <v>95</v>
      </c>
      <c r="B32" s="14">
        <v>50.375999999999998</v>
      </c>
      <c r="C32" s="14">
        <v>50.369</v>
      </c>
      <c r="D32" s="116"/>
    </row>
    <row r="33" spans="1:5" x14ac:dyDescent="0.55000000000000004">
      <c r="A33" s="14" t="s">
        <v>123</v>
      </c>
      <c r="B33" s="14">
        <v>50.707000000000001</v>
      </c>
      <c r="C33" s="14">
        <v>50.100999999999999</v>
      </c>
      <c r="D33" s="116"/>
    </row>
    <row r="34" spans="1:5" x14ac:dyDescent="0.55000000000000004">
      <c r="A34" s="97" t="s">
        <v>83</v>
      </c>
      <c r="B34" s="97">
        <v>50.97</v>
      </c>
      <c r="C34" s="97">
        <v>50.018999999999998</v>
      </c>
      <c r="D34" s="116"/>
    </row>
    <row r="35" spans="1:5" x14ac:dyDescent="0.55000000000000004">
      <c r="A35" s="14" t="s">
        <v>100</v>
      </c>
      <c r="B35" s="14">
        <v>50.982999999999997</v>
      </c>
      <c r="C35" s="14">
        <v>50.121000000000002</v>
      </c>
      <c r="D35" s="116"/>
    </row>
    <row r="36" spans="1:5" x14ac:dyDescent="0.55000000000000004">
      <c r="A36" s="14" t="s">
        <v>72</v>
      </c>
      <c r="B36" s="14">
        <v>50.603999999999999</v>
      </c>
      <c r="C36" s="14">
        <v>50.564</v>
      </c>
      <c r="D36" s="116"/>
    </row>
    <row r="37" spans="1:5" x14ac:dyDescent="0.55000000000000004">
      <c r="A37" s="97" t="s">
        <v>108</v>
      </c>
      <c r="B37" s="97">
        <v>51.043999999999997</v>
      </c>
      <c r="C37" s="97">
        <v>50.41</v>
      </c>
      <c r="D37" s="116"/>
    </row>
    <row r="38" spans="1:5" x14ac:dyDescent="0.55000000000000004">
      <c r="A38" s="14" t="s">
        <v>74</v>
      </c>
      <c r="B38" s="14">
        <v>51.194000000000003</v>
      </c>
      <c r="C38" s="14">
        <v>50.267000000000003</v>
      </c>
      <c r="D38" s="116"/>
    </row>
    <row r="39" spans="1:5" x14ac:dyDescent="0.55000000000000004">
      <c r="A39" s="14" t="s">
        <v>85</v>
      </c>
      <c r="B39" s="14">
        <v>50.889000000000003</v>
      </c>
      <c r="C39" s="14">
        <v>50.633000000000003</v>
      </c>
      <c r="D39" s="116"/>
    </row>
    <row r="40" spans="1:5" x14ac:dyDescent="0.55000000000000004">
      <c r="A40" s="97" t="s">
        <v>112</v>
      </c>
      <c r="B40" s="97">
        <v>51.255000000000003</v>
      </c>
      <c r="C40" s="97">
        <v>50.612000000000002</v>
      </c>
      <c r="D40" s="116"/>
    </row>
    <row r="41" spans="1:5" x14ac:dyDescent="0.55000000000000004">
      <c r="A41" s="97" t="s">
        <v>62</v>
      </c>
      <c r="B41" s="97">
        <v>50.970999999999997</v>
      </c>
      <c r="C41" s="97">
        <v>50.917999999999999</v>
      </c>
      <c r="D41" s="116"/>
    </row>
    <row r="42" spans="1:5" x14ac:dyDescent="0.55000000000000004">
      <c r="A42" s="97" t="s">
        <v>116</v>
      </c>
      <c r="B42" s="97">
        <v>51.587000000000003</v>
      </c>
      <c r="C42" s="97">
        <v>50.905999999999999</v>
      </c>
      <c r="D42" s="116"/>
      <c r="E42" s="5"/>
    </row>
    <row r="43" spans="1:5" x14ac:dyDescent="0.55000000000000004">
      <c r="A43" s="14" t="s">
        <v>144</v>
      </c>
      <c r="B43" s="14">
        <v>52.031999999999996</v>
      </c>
      <c r="C43" s="14">
        <v>50.896999999999998</v>
      </c>
      <c r="D43" s="116"/>
      <c r="E43" s="5"/>
    </row>
    <row r="44" spans="1:5" x14ac:dyDescent="0.55000000000000004">
      <c r="A44" s="97"/>
      <c r="B44" s="97"/>
      <c r="C44" s="97"/>
      <c r="E44" s="5"/>
    </row>
    <row r="45" spans="1:5" x14ac:dyDescent="0.55000000000000004">
      <c r="A45" s="97"/>
      <c r="B45" s="97"/>
      <c r="C45" s="97"/>
      <c r="E45" s="5"/>
    </row>
    <row r="46" spans="1:5" x14ac:dyDescent="0.55000000000000004">
      <c r="A46" t="s">
        <v>18</v>
      </c>
      <c r="B46" t="s">
        <v>1</v>
      </c>
      <c r="C46" t="s">
        <v>2</v>
      </c>
      <c r="E46" s="5"/>
    </row>
    <row r="47" spans="1:5" x14ac:dyDescent="0.55000000000000004">
      <c r="A47" s="121" t="s">
        <v>64</v>
      </c>
      <c r="B47" s="121">
        <v>46.365000000000002</v>
      </c>
      <c r="C47" s="121">
        <v>45.737000000000002</v>
      </c>
      <c r="E47" s="5"/>
    </row>
    <row r="48" spans="1:5" x14ac:dyDescent="0.55000000000000004">
      <c r="A48" s="14" t="s">
        <v>123</v>
      </c>
      <c r="B48" s="14">
        <v>46.225999999999999</v>
      </c>
      <c r="C48" s="14">
        <v>46.055999999999997</v>
      </c>
      <c r="E48" s="5"/>
    </row>
    <row r="49" spans="1:5" x14ac:dyDescent="0.55000000000000004">
      <c r="A49" s="14" t="s">
        <v>144</v>
      </c>
      <c r="B49" s="14">
        <v>47.76</v>
      </c>
      <c r="C49" s="14">
        <v>47.027000000000001</v>
      </c>
      <c r="E49" s="5"/>
    </row>
    <row r="50" spans="1:5" x14ac:dyDescent="0.55000000000000004">
      <c r="A50" s="14" t="s">
        <v>95</v>
      </c>
      <c r="B50" s="14"/>
      <c r="C50" s="14"/>
      <c r="E50" s="5"/>
    </row>
    <row r="51" spans="1:5" x14ac:dyDescent="0.55000000000000004">
      <c r="A51" s="14" t="s">
        <v>72</v>
      </c>
      <c r="B51" s="14">
        <v>47.564</v>
      </c>
      <c r="C51" s="14">
        <v>46.587000000000003</v>
      </c>
      <c r="E51" s="5"/>
    </row>
    <row r="52" spans="1:5" x14ac:dyDescent="0.55000000000000004">
      <c r="A52" s="14" t="s">
        <v>85</v>
      </c>
      <c r="B52" s="14">
        <v>47.067</v>
      </c>
      <c r="C52" s="14">
        <v>46.539000000000001</v>
      </c>
      <c r="E52" s="5"/>
    </row>
    <row r="53" spans="1:5" x14ac:dyDescent="0.55000000000000004">
      <c r="A53" s="14" t="s">
        <v>100</v>
      </c>
      <c r="B53" s="14">
        <v>47.442</v>
      </c>
      <c r="C53" s="14">
        <v>46.607999999999997</v>
      </c>
      <c r="D53" s="14"/>
    </row>
    <row r="54" spans="1:5" x14ac:dyDescent="0.55000000000000004">
      <c r="A54" s="14" t="s">
        <v>74</v>
      </c>
      <c r="B54" s="14">
        <v>47.356000000000002</v>
      </c>
      <c r="C54" s="14">
        <v>46.140999999999998</v>
      </c>
      <c r="D54" s="5"/>
    </row>
    <row r="55" spans="1:5" x14ac:dyDescent="0.55000000000000004">
      <c r="A55" s="14" t="s">
        <v>114</v>
      </c>
      <c r="B55" s="14">
        <v>46.271000000000001</v>
      </c>
      <c r="C55" s="14">
        <v>46.027000000000001</v>
      </c>
    </row>
    <row r="56" spans="1:5" x14ac:dyDescent="0.55000000000000004">
      <c r="A56" s="97" t="s">
        <v>112</v>
      </c>
      <c r="B56" s="97">
        <v>46.161000000000001</v>
      </c>
      <c r="C56" s="97">
        <v>46.046999999999997</v>
      </c>
    </row>
    <row r="57" spans="1:5" x14ac:dyDescent="0.55000000000000004">
      <c r="A57" s="97" t="s">
        <v>62</v>
      </c>
      <c r="B57" s="97">
        <v>47.411999999999999</v>
      </c>
      <c r="C57" s="97">
        <v>46.844000000000001</v>
      </c>
    </row>
    <row r="58" spans="1:5" x14ac:dyDescent="0.55000000000000004">
      <c r="A58" s="97" t="s">
        <v>108</v>
      </c>
      <c r="B58" s="97">
        <v>46.325000000000003</v>
      </c>
      <c r="C58" s="97"/>
    </row>
    <row r="59" spans="1:5" x14ac:dyDescent="0.55000000000000004">
      <c r="A59" s="97" t="s">
        <v>83</v>
      </c>
      <c r="B59" s="97">
        <v>46.86</v>
      </c>
      <c r="C59" s="97"/>
      <c r="E59" s="5"/>
    </row>
    <row r="60" spans="1:5" x14ac:dyDescent="0.55000000000000004">
      <c r="A60" s="97" t="s">
        <v>116</v>
      </c>
      <c r="B60" s="97">
        <v>46.945999999999998</v>
      </c>
      <c r="C60" s="97"/>
      <c r="E60" s="5"/>
    </row>
    <row r="61" spans="1:5" x14ac:dyDescent="0.55000000000000004">
      <c r="A61" s="97"/>
      <c r="B61" s="97"/>
      <c r="C61" s="97"/>
      <c r="E61" s="5"/>
    </row>
    <row r="62" spans="1:5" x14ac:dyDescent="0.55000000000000004">
      <c r="A62" s="97"/>
      <c r="B62" s="97"/>
      <c r="C62" s="97"/>
      <c r="E62" s="5"/>
    </row>
    <row r="63" spans="1:5" ht="15" customHeight="1" x14ac:dyDescent="0.55000000000000004">
      <c r="A63" s="5" t="s">
        <v>20</v>
      </c>
      <c r="B63" s="5" t="s">
        <v>1</v>
      </c>
      <c r="C63" s="5" t="s">
        <v>2</v>
      </c>
      <c r="D63" s="98"/>
      <c r="E63" s="5"/>
    </row>
    <row r="64" spans="1:5" x14ac:dyDescent="0.55000000000000004">
      <c r="A64" s="14" t="s">
        <v>114</v>
      </c>
      <c r="B64" s="14">
        <v>49.499000000000002</v>
      </c>
      <c r="C64" s="14">
        <v>49.363999999999997</v>
      </c>
      <c r="D64" s="122"/>
      <c r="E64" s="5"/>
    </row>
    <row r="65" spans="1:6" x14ac:dyDescent="0.55000000000000004">
      <c r="A65" s="14" t="s">
        <v>123</v>
      </c>
      <c r="B65" s="14">
        <v>49.933</v>
      </c>
      <c r="C65" s="14">
        <v>49.676000000000002</v>
      </c>
      <c r="D65" s="122"/>
      <c r="E65" s="5"/>
    </row>
    <row r="66" spans="1:6" x14ac:dyDescent="0.55000000000000004">
      <c r="A66" s="14" t="s">
        <v>74</v>
      </c>
      <c r="B66" s="14">
        <v>49.97</v>
      </c>
      <c r="C66" s="14">
        <v>49.73</v>
      </c>
      <c r="D66" s="122"/>
      <c r="E66" s="5"/>
    </row>
    <row r="67" spans="1:6" x14ac:dyDescent="0.55000000000000004">
      <c r="A67" s="97" t="s">
        <v>83</v>
      </c>
      <c r="B67" s="97">
        <v>50.039000000000001</v>
      </c>
      <c r="C67" s="97">
        <v>49.750999999999998</v>
      </c>
      <c r="D67" s="122"/>
      <c r="F67" s="5"/>
    </row>
    <row r="68" spans="1:6" x14ac:dyDescent="0.55000000000000004">
      <c r="A68" s="14" t="s">
        <v>64</v>
      </c>
      <c r="B68" s="14">
        <v>50.25</v>
      </c>
      <c r="C68" s="14">
        <v>49.56</v>
      </c>
      <c r="D68" s="122"/>
      <c r="F68" s="5"/>
    </row>
    <row r="69" spans="1:6" x14ac:dyDescent="0.55000000000000004">
      <c r="A69" s="97" t="s">
        <v>108</v>
      </c>
      <c r="B69" s="97">
        <v>50.08</v>
      </c>
      <c r="C69" s="97">
        <v>49.787999999999997</v>
      </c>
      <c r="D69" s="122"/>
      <c r="E69" s="5"/>
    </row>
    <row r="70" spans="1:6" x14ac:dyDescent="0.55000000000000004">
      <c r="A70" s="14" t="s">
        <v>72</v>
      </c>
      <c r="B70" s="14">
        <v>50.335999999999999</v>
      </c>
      <c r="C70" s="14">
        <v>50.142000000000003</v>
      </c>
      <c r="D70" s="122"/>
    </row>
    <row r="71" spans="1:6" x14ac:dyDescent="0.55000000000000004">
      <c r="A71" s="14" t="s">
        <v>85</v>
      </c>
      <c r="B71" s="14">
        <v>50.573</v>
      </c>
      <c r="C71" s="14">
        <v>50.034999999999997</v>
      </c>
      <c r="D71" s="122"/>
    </row>
    <row r="72" spans="1:6" x14ac:dyDescent="0.55000000000000004">
      <c r="A72" s="97" t="s">
        <v>116</v>
      </c>
      <c r="B72" s="97">
        <v>50.8</v>
      </c>
      <c r="C72" s="97">
        <v>50.442</v>
      </c>
      <c r="D72" s="122"/>
    </row>
    <row r="73" spans="1:6" x14ac:dyDescent="0.55000000000000004">
      <c r="A73" s="14" t="s">
        <v>100</v>
      </c>
      <c r="B73" s="14">
        <v>51.067999999999998</v>
      </c>
      <c r="C73" s="14">
        <v>50.286999999999999</v>
      </c>
      <c r="D73" s="122"/>
    </row>
    <row r="74" spans="1:6" x14ac:dyDescent="0.55000000000000004">
      <c r="A74" s="97" t="s">
        <v>62</v>
      </c>
      <c r="B74" s="97">
        <v>51.055999999999997</v>
      </c>
      <c r="C74" s="97">
        <v>50.734999999999999</v>
      </c>
      <c r="D74" s="122"/>
      <c r="E74" s="5"/>
    </row>
    <row r="75" spans="1:6" x14ac:dyDescent="0.55000000000000004">
      <c r="A75" s="97" t="s">
        <v>112</v>
      </c>
      <c r="B75" s="97">
        <v>53.966999999999999</v>
      </c>
      <c r="C75" s="97">
        <v>50.774999999999999</v>
      </c>
      <c r="D75" s="122"/>
      <c r="E75" s="5"/>
    </row>
    <row r="76" spans="1:6" x14ac:dyDescent="0.55000000000000004">
      <c r="A76" s="121" t="s">
        <v>144</v>
      </c>
      <c r="B76" s="3"/>
      <c r="C76" s="3"/>
      <c r="D76" s="116"/>
      <c r="E76" s="5"/>
    </row>
    <row r="77" spans="1:6" x14ac:dyDescent="0.55000000000000004">
      <c r="A77" s="121" t="s">
        <v>95</v>
      </c>
      <c r="B77" s="3"/>
      <c r="C77" s="3"/>
      <c r="D77" s="116"/>
      <c r="E77" s="5"/>
    </row>
    <row r="78" spans="1:6" x14ac:dyDescent="0.55000000000000004">
      <c r="A78" s="97"/>
      <c r="B78" s="97"/>
      <c r="C78" s="97"/>
      <c r="E78" s="5"/>
    </row>
    <row r="79" spans="1:6" x14ac:dyDescent="0.55000000000000004">
      <c r="A79" s="97"/>
      <c r="B79" s="97"/>
      <c r="C79" s="97"/>
      <c r="E79" s="5"/>
    </row>
    <row r="80" spans="1:6" x14ac:dyDescent="0.55000000000000004">
      <c r="A80" s="5" t="s">
        <v>21</v>
      </c>
      <c r="B80" s="5" t="s">
        <v>1</v>
      </c>
      <c r="C80" s="5" t="s">
        <v>2</v>
      </c>
      <c r="E80" s="5"/>
    </row>
    <row r="81" spans="1:6" x14ac:dyDescent="0.55000000000000004">
      <c r="A81" s="14" t="s">
        <v>64</v>
      </c>
      <c r="B81" s="14"/>
      <c r="C81" s="14"/>
      <c r="D81" s="14"/>
      <c r="F81" s="5"/>
    </row>
    <row r="82" spans="1:6" x14ac:dyDescent="0.55000000000000004">
      <c r="A82" s="14" t="s">
        <v>123</v>
      </c>
      <c r="B82" s="14">
        <v>46.938000000000002</v>
      </c>
      <c r="C82" s="14">
        <v>45.401000000000003</v>
      </c>
      <c r="D82" s="5"/>
      <c r="F82" s="5"/>
    </row>
    <row r="83" spans="1:6" x14ac:dyDescent="0.55000000000000004">
      <c r="A83" s="14" t="s">
        <v>144</v>
      </c>
      <c r="B83" s="14">
        <v>47.518999999999998</v>
      </c>
      <c r="C83" s="14">
        <v>46.863999999999997</v>
      </c>
    </row>
    <row r="84" spans="1:6" x14ac:dyDescent="0.55000000000000004">
      <c r="A84" s="16" t="s">
        <v>95</v>
      </c>
      <c r="B84" s="16"/>
      <c r="C84" s="16"/>
    </row>
    <row r="85" spans="1:6" x14ac:dyDescent="0.55000000000000004">
      <c r="A85" s="16" t="s">
        <v>72</v>
      </c>
      <c r="B85" s="16">
        <v>47.331000000000003</v>
      </c>
      <c r="C85" s="16">
        <v>46.173000000000002</v>
      </c>
    </row>
    <row r="86" spans="1:6" x14ac:dyDescent="0.55000000000000004">
      <c r="A86" s="14" t="s">
        <v>85</v>
      </c>
      <c r="B86" s="14">
        <v>46.246000000000002</v>
      </c>
      <c r="C86" s="14">
        <v>45.563000000000002</v>
      </c>
    </row>
    <row r="87" spans="1:6" x14ac:dyDescent="0.55000000000000004">
      <c r="A87" s="14" t="s">
        <v>100</v>
      </c>
      <c r="B87" s="14">
        <v>47.526000000000003</v>
      </c>
      <c r="C87" s="14">
        <v>46.091999999999999</v>
      </c>
    </row>
    <row r="88" spans="1:6" x14ac:dyDescent="0.55000000000000004">
      <c r="A88" s="14" t="s">
        <v>74</v>
      </c>
      <c r="B88" s="14">
        <v>47.03</v>
      </c>
      <c r="C88" s="14">
        <v>45.994</v>
      </c>
    </row>
    <row r="89" spans="1:6" x14ac:dyDescent="0.55000000000000004">
      <c r="A89" s="14" t="s">
        <v>114</v>
      </c>
      <c r="B89" s="14">
        <v>45.965000000000003</v>
      </c>
      <c r="C89" s="14">
        <v>44.981000000000002</v>
      </c>
    </row>
    <row r="90" spans="1:6" x14ac:dyDescent="0.55000000000000004">
      <c r="A90" s="97" t="s">
        <v>112</v>
      </c>
      <c r="B90" s="97">
        <v>46.494</v>
      </c>
      <c r="C90" s="97">
        <v>45.689</v>
      </c>
    </row>
    <row r="91" spans="1:6" x14ac:dyDescent="0.55000000000000004">
      <c r="A91" s="97" t="s">
        <v>62</v>
      </c>
      <c r="B91" s="97">
        <v>47.274999999999999</v>
      </c>
      <c r="C91" s="97">
        <v>46.448999999999998</v>
      </c>
    </row>
    <row r="92" spans="1:6" x14ac:dyDescent="0.55000000000000004">
      <c r="A92" s="97" t="s">
        <v>108</v>
      </c>
      <c r="B92" s="97">
        <v>47.433999999999997</v>
      </c>
      <c r="C92" s="97">
        <v>46.344000000000001</v>
      </c>
    </row>
    <row r="93" spans="1:6" x14ac:dyDescent="0.55000000000000004">
      <c r="A93" s="97" t="s">
        <v>83</v>
      </c>
      <c r="B93" s="97">
        <v>46.664000000000001</v>
      </c>
      <c r="C93" s="97">
        <v>45.774000000000001</v>
      </c>
    </row>
    <row r="94" spans="1:6" x14ac:dyDescent="0.55000000000000004">
      <c r="A94" s="97" t="s">
        <v>116</v>
      </c>
      <c r="B94" s="97">
        <v>47.137</v>
      </c>
      <c r="C94" s="97">
        <v>45.823</v>
      </c>
    </row>
    <row r="95" spans="1:6" x14ac:dyDescent="0.55000000000000004">
      <c r="A95" s="97"/>
      <c r="B95" s="97"/>
      <c r="C95" s="97"/>
    </row>
    <row r="96" spans="1:6" x14ac:dyDescent="0.55000000000000004">
      <c r="A96" s="97"/>
      <c r="B96" s="97"/>
      <c r="C96" s="97"/>
    </row>
    <row r="97" spans="1:4" x14ac:dyDescent="0.55000000000000004">
      <c r="A97" s="5" t="s">
        <v>22</v>
      </c>
      <c r="B97" s="5" t="s">
        <v>1</v>
      </c>
      <c r="C97" s="5" t="s">
        <v>2</v>
      </c>
      <c r="D97" s="5"/>
    </row>
    <row r="98" spans="1:4" x14ac:dyDescent="0.55000000000000004">
      <c r="A98" s="14"/>
      <c r="B98" s="14"/>
      <c r="C98" s="14"/>
      <c r="D98" s="5"/>
    </row>
    <row r="99" spans="1:4" x14ac:dyDescent="0.55000000000000004">
      <c r="A99" s="14"/>
      <c r="B99" s="14"/>
      <c r="C99" s="14"/>
      <c r="D99" s="5"/>
    </row>
    <row r="100" spans="1:4" x14ac:dyDescent="0.55000000000000004">
      <c r="A100" s="14"/>
      <c r="B100" s="14"/>
      <c r="C100" s="14"/>
      <c r="D100" s="5"/>
    </row>
    <row r="101" spans="1:4" x14ac:dyDescent="0.55000000000000004">
      <c r="A101" s="14"/>
      <c r="B101" s="14"/>
      <c r="C101" s="14"/>
      <c r="D101" s="5"/>
    </row>
    <row r="102" spans="1:4" x14ac:dyDescent="0.55000000000000004">
      <c r="A102" s="3"/>
      <c r="B102" s="3"/>
      <c r="C102" s="3"/>
    </row>
    <row r="103" spans="1:4" x14ac:dyDescent="0.55000000000000004">
      <c r="A103" s="3"/>
      <c r="B103" s="3"/>
      <c r="C103" s="3"/>
    </row>
    <row r="104" spans="1:4" x14ac:dyDescent="0.55000000000000004">
      <c r="A104" s="14"/>
      <c r="B104" s="14"/>
      <c r="C104" s="14"/>
    </row>
    <row r="105" spans="1:4" x14ac:dyDescent="0.55000000000000004">
      <c r="A105" s="14"/>
      <c r="B105" s="14"/>
      <c r="C105" s="14"/>
    </row>
    <row r="106" spans="1:4" x14ac:dyDescent="0.55000000000000004">
      <c r="A106" s="14"/>
      <c r="B106" s="14"/>
      <c r="C106" s="14"/>
    </row>
    <row r="107" spans="1:4" x14ac:dyDescent="0.55000000000000004">
      <c r="A107" s="14"/>
      <c r="B107" s="14"/>
      <c r="C107" s="14"/>
    </row>
    <row r="108" spans="1:4" x14ac:dyDescent="0.55000000000000004">
      <c r="A108" s="14"/>
      <c r="B108" s="14"/>
      <c r="C108" s="14"/>
    </row>
    <row r="109" spans="1:4" x14ac:dyDescent="0.55000000000000004">
      <c r="A109" s="5"/>
      <c r="B109" s="5"/>
      <c r="C109" s="5"/>
    </row>
    <row r="110" spans="1:4" x14ac:dyDescent="0.55000000000000004">
      <c r="A110" s="5"/>
      <c r="B110" s="5"/>
      <c r="C110" s="5"/>
    </row>
    <row r="111" spans="1:4" x14ac:dyDescent="0.55000000000000004">
      <c r="A111" s="5"/>
      <c r="B111" s="5"/>
      <c r="C111" s="5"/>
    </row>
    <row r="112" spans="1:4" x14ac:dyDescent="0.55000000000000004">
      <c r="A112" s="5"/>
      <c r="B112" s="5"/>
      <c r="C112" s="5"/>
    </row>
    <row r="113" spans="1:3" x14ac:dyDescent="0.55000000000000004">
      <c r="A113" s="5"/>
      <c r="B113" s="5"/>
      <c r="C113" s="5"/>
    </row>
  </sheetData>
  <phoneticPr fontId="1" type="noConversion"/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1FED-507F-4C33-8FAF-D2DF9A38E216}">
  <dimension ref="A2:M110"/>
  <sheetViews>
    <sheetView workbookViewId="0">
      <selection activeCell="J16" sqref="J16"/>
    </sheetView>
  </sheetViews>
  <sheetFormatPr defaultColWidth="8.89453125" defaultRowHeight="14.4" x14ac:dyDescent="0.55000000000000004"/>
  <cols>
    <col min="1" max="1" width="22.68359375" bestFit="1" customWidth="1"/>
    <col min="2" max="5" width="11" customWidth="1"/>
    <col min="12" max="12" width="11.7890625" bestFit="1" customWidth="1"/>
    <col min="13" max="13" width="12.3125" bestFit="1" customWidth="1"/>
  </cols>
  <sheetData>
    <row r="2" spans="1:13" s="1" customFormat="1" x14ac:dyDescent="0.5">
      <c r="A2" s="1" t="s">
        <v>0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</row>
    <row r="3" spans="1:13" x14ac:dyDescent="0.55000000000000004">
      <c r="A3" s="12" t="s">
        <v>166</v>
      </c>
      <c r="B3" s="12">
        <v>46.920999999999999</v>
      </c>
      <c r="C3" s="12">
        <v>45.472000000000001</v>
      </c>
      <c r="D3" s="13">
        <f>AVERAGE(Table1348233946[[#This Row],[1ST RACE]:[2ND RACE]])</f>
        <v>46.1965</v>
      </c>
      <c r="E3" s="3"/>
      <c r="F3" s="3">
        <v>0</v>
      </c>
      <c r="G3" s="3">
        <v>0</v>
      </c>
      <c r="H3" s="3">
        <v>12</v>
      </c>
      <c r="I3" s="3">
        <v>15</v>
      </c>
      <c r="J3" s="3">
        <v>8</v>
      </c>
      <c r="K3" s="3"/>
      <c r="L3" s="3">
        <f>SUM(Table1348233946[[#This Row],[WEEK 1]:[WEEK 6]])</f>
        <v>35</v>
      </c>
    </row>
    <row r="4" spans="1:13" x14ac:dyDescent="0.55000000000000004">
      <c r="A4" s="12" t="s">
        <v>167</v>
      </c>
      <c r="B4" s="12">
        <v>46.286999999999999</v>
      </c>
      <c r="C4" s="12">
        <v>45.393000000000001</v>
      </c>
      <c r="D4" s="13">
        <f>AVERAGE(Table1348233946[[#This Row],[1ST RACE]:[2ND RACE]])</f>
        <v>45.84</v>
      </c>
      <c r="E4" s="3"/>
      <c r="F4" s="3">
        <v>0</v>
      </c>
      <c r="G4" s="3">
        <v>0</v>
      </c>
      <c r="H4" s="3">
        <v>15</v>
      </c>
      <c r="I4" s="3">
        <v>0</v>
      </c>
      <c r="J4" s="3">
        <v>15</v>
      </c>
      <c r="K4" s="3"/>
      <c r="L4" s="3">
        <f>SUM(Table1348233946[[#This Row],[WEEK 1]:[WEEK 6]])</f>
        <v>30</v>
      </c>
    </row>
    <row r="5" spans="1:13" x14ac:dyDescent="0.55000000000000004">
      <c r="A5" s="12" t="s">
        <v>71</v>
      </c>
      <c r="B5" s="12">
        <v>46.929000000000002</v>
      </c>
      <c r="C5" s="12">
        <v>46.155999999999999</v>
      </c>
      <c r="D5" s="117">
        <f>AVERAGE(Table1348233946[[#This Row],[1ST RACE]:[2ND RACE]])</f>
        <v>46.542500000000004</v>
      </c>
      <c r="E5" s="13"/>
      <c r="F5" s="3">
        <v>0</v>
      </c>
      <c r="G5" s="3">
        <v>0</v>
      </c>
      <c r="H5" s="3">
        <v>8</v>
      </c>
      <c r="I5" s="3">
        <v>12</v>
      </c>
      <c r="J5" s="3">
        <v>6</v>
      </c>
      <c r="K5" s="3"/>
      <c r="L5" s="118">
        <f>SUM(Table1348233946[[#This Row],[WEEK 1]:[WEEK 6]])</f>
        <v>26</v>
      </c>
    </row>
    <row r="6" spans="1:13" x14ac:dyDescent="0.55000000000000004">
      <c r="A6" s="12" t="s">
        <v>142</v>
      </c>
      <c r="B6" s="12">
        <v>46.612000000000002</v>
      </c>
      <c r="C6" s="12">
        <v>45.469000000000001</v>
      </c>
      <c r="D6" s="117">
        <f>AVERAGE(Table1348233946[[#This Row],[1ST RACE]:[2ND RACE]])</f>
        <v>46.040500000000002</v>
      </c>
      <c r="E6" s="13"/>
      <c r="F6" s="3">
        <v>0</v>
      </c>
      <c r="G6" s="3">
        <v>0</v>
      </c>
      <c r="H6" s="3">
        <v>10</v>
      </c>
      <c r="I6" s="3">
        <v>0</v>
      </c>
      <c r="J6" s="3">
        <v>10</v>
      </c>
      <c r="K6" s="3"/>
      <c r="L6" s="118">
        <f>SUM(Table1348233946[[#This Row],[WEEK 1]:[WEEK 6]])</f>
        <v>20</v>
      </c>
    </row>
    <row r="7" spans="1:13" x14ac:dyDescent="0.55000000000000004">
      <c r="A7" s="12" t="s">
        <v>63</v>
      </c>
      <c r="B7" s="12">
        <v>46.506999999999998</v>
      </c>
      <c r="C7" s="12">
        <v>45.307000000000002</v>
      </c>
      <c r="D7" s="13">
        <f>AVERAGE(Table1348233946[[#This Row],[1ST RACE]:[2ND RACE]])</f>
        <v>45.906999999999996</v>
      </c>
      <c r="E7" s="3"/>
      <c r="F7" s="3">
        <v>0</v>
      </c>
      <c r="G7" s="3">
        <v>0</v>
      </c>
      <c r="H7" s="3">
        <v>0</v>
      </c>
      <c r="I7" s="3">
        <v>6</v>
      </c>
      <c r="J7" s="3">
        <v>12</v>
      </c>
      <c r="K7" s="3"/>
      <c r="L7" s="3">
        <f>SUM(Table1348233946[[#This Row],[WEEK 1]:[WEEK 6]])</f>
        <v>18</v>
      </c>
    </row>
    <row r="8" spans="1:13" x14ac:dyDescent="0.55000000000000004">
      <c r="A8" s="12" t="s">
        <v>124</v>
      </c>
      <c r="B8" s="12">
        <v>47.774999999999999</v>
      </c>
      <c r="C8" s="12">
        <v>47.654000000000003</v>
      </c>
      <c r="D8" s="13">
        <f>AVERAGE(Table1348233946[[#This Row],[1ST RACE]:[2ND RACE]])</f>
        <v>47.714500000000001</v>
      </c>
      <c r="E8" s="3"/>
      <c r="F8" s="3">
        <v>0</v>
      </c>
      <c r="G8" s="3">
        <v>0</v>
      </c>
      <c r="H8" s="3">
        <v>2</v>
      </c>
      <c r="I8" s="3">
        <v>10</v>
      </c>
      <c r="J8" s="3">
        <v>4</v>
      </c>
      <c r="K8" s="3"/>
      <c r="L8" s="3">
        <f>SUM(Table1348233946[[#This Row],[WEEK 1]:[WEEK 6]])</f>
        <v>16</v>
      </c>
    </row>
    <row r="9" spans="1:13" x14ac:dyDescent="0.55000000000000004">
      <c r="A9" s="12" t="s">
        <v>106</v>
      </c>
      <c r="B9" s="12">
        <v>49.121000000000002</v>
      </c>
      <c r="C9" s="12">
        <v>47.595999999999997</v>
      </c>
      <c r="D9" s="117">
        <f>AVERAGE(Table1348233946[[#This Row],[1ST RACE]:[2ND RACE]])</f>
        <v>48.358499999999999</v>
      </c>
      <c r="E9" s="13"/>
      <c r="F9" s="3">
        <v>0</v>
      </c>
      <c r="G9" s="3">
        <v>0</v>
      </c>
      <c r="H9" s="3">
        <v>6</v>
      </c>
      <c r="I9" s="3">
        <v>8</v>
      </c>
      <c r="J9" s="3">
        <v>2</v>
      </c>
      <c r="K9" s="3"/>
      <c r="L9" s="118">
        <f>SUM(Table1348233946[[#This Row],[WEEK 1]:[WEEK 6]])</f>
        <v>16</v>
      </c>
    </row>
    <row r="10" spans="1:13" x14ac:dyDescent="0.55000000000000004">
      <c r="A10" s="12" t="s">
        <v>121</v>
      </c>
      <c r="B10" s="12">
        <v>48.137999999999998</v>
      </c>
      <c r="C10" s="12">
        <v>46.901000000000003</v>
      </c>
      <c r="D10" s="13">
        <f>AVERAGE(Table1348233946[[#This Row],[1ST RACE]:[2ND RACE]])</f>
        <v>47.519500000000001</v>
      </c>
      <c r="E10" s="3"/>
      <c r="F10" s="3">
        <v>0</v>
      </c>
      <c r="G10" s="3">
        <v>0</v>
      </c>
      <c r="H10" s="3">
        <v>5</v>
      </c>
      <c r="I10" s="3">
        <v>5</v>
      </c>
      <c r="J10" s="3">
        <v>5</v>
      </c>
      <c r="K10" s="3"/>
      <c r="L10" s="3">
        <f>SUM(Table1348233946[[#This Row],[WEEK 1]:[WEEK 6]])</f>
        <v>15</v>
      </c>
    </row>
    <row r="11" spans="1:13" x14ac:dyDescent="0.55000000000000004">
      <c r="A11" s="12" t="s">
        <v>49</v>
      </c>
      <c r="B11" s="12">
        <v>46.966000000000001</v>
      </c>
      <c r="C11" s="12">
        <v>45.445</v>
      </c>
      <c r="D11" s="117">
        <f>AVERAGE(Table1348233946[[#This Row],[1ST RACE]:[2ND RACE]])</f>
        <v>46.205500000000001</v>
      </c>
      <c r="E11" s="13"/>
      <c r="F11" s="3">
        <v>0</v>
      </c>
      <c r="G11" s="3">
        <v>0</v>
      </c>
      <c r="H11" s="3">
        <v>0</v>
      </c>
      <c r="I11" s="3">
        <v>7</v>
      </c>
      <c r="J11" s="3">
        <v>7</v>
      </c>
      <c r="K11" s="3"/>
      <c r="L11" s="118">
        <f>SUM(Table1348233946[[#This Row],[WEEK 1]:[WEEK 6]])</f>
        <v>14</v>
      </c>
    </row>
    <row r="12" spans="1:13" x14ac:dyDescent="0.55000000000000004">
      <c r="A12" s="12" t="s">
        <v>93</v>
      </c>
      <c r="B12" s="12">
        <v>47.828000000000003</v>
      </c>
      <c r="C12" s="12">
        <v>47.69</v>
      </c>
      <c r="D12" s="13">
        <f>AVERAGE(Table1348233946[[#This Row],[1ST RACE]:[2ND RACE]])</f>
        <v>47.759</v>
      </c>
      <c r="E12" s="3"/>
      <c r="F12" s="3">
        <v>0</v>
      </c>
      <c r="G12" s="3">
        <v>0</v>
      </c>
      <c r="H12" s="3">
        <v>7</v>
      </c>
      <c r="I12" s="3">
        <v>0</v>
      </c>
      <c r="J12" s="3">
        <v>3</v>
      </c>
      <c r="K12" s="3"/>
      <c r="L12" s="3">
        <f>SUM(Table1348233946[[#This Row],[WEEK 1]:[WEEK 6]])</f>
        <v>10</v>
      </c>
      <c r="M12" s="3"/>
    </row>
    <row r="13" spans="1:13" x14ac:dyDescent="0.55000000000000004">
      <c r="A13" s="12" t="s">
        <v>136</v>
      </c>
      <c r="B13" s="12">
        <v>50.564999999999998</v>
      </c>
      <c r="C13" s="12">
        <v>47.487000000000002</v>
      </c>
      <c r="D13" s="13">
        <f>AVERAGE(Table1348233946[[#This Row],[1ST RACE]:[2ND RACE]])</f>
        <v>49.025999999999996</v>
      </c>
      <c r="E13" s="3"/>
      <c r="F13" s="3">
        <v>0</v>
      </c>
      <c r="G13" s="3">
        <v>0</v>
      </c>
      <c r="H13" s="3">
        <v>4</v>
      </c>
      <c r="I13" s="3">
        <v>4</v>
      </c>
      <c r="J13" s="3">
        <v>2</v>
      </c>
      <c r="K13" s="3"/>
      <c r="L13" s="3">
        <f>SUM(Table1348233946[[#This Row],[WEEK 1]:[WEEK 6]])</f>
        <v>10</v>
      </c>
      <c r="M13" s="3"/>
    </row>
    <row r="14" spans="1:13" x14ac:dyDescent="0.55000000000000004">
      <c r="A14" s="12" t="s">
        <v>73</v>
      </c>
      <c r="B14" s="12"/>
      <c r="C14" s="12"/>
      <c r="D14" s="13" t="e">
        <f>AVERAGE(Table1348233946[[#This Row],[1ST RACE]:[2ND RACE]])</f>
        <v>#DIV/0!</v>
      </c>
      <c r="E14" s="3"/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/>
      <c r="L14" s="3">
        <f>SUM(Table1348233946[[#This Row],[WEEK 1]:[WEEK 6]])</f>
        <v>3</v>
      </c>
    </row>
    <row r="15" spans="1:13" x14ac:dyDescent="0.55000000000000004">
      <c r="A15" s="12" t="s">
        <v>152</v>
      </c>
      <c r="B15" s="12"/>
      <c r="C15" s="12"/>
      <c r="D15" s="13" t="e">
        <f>AVERAGE(Table1348233946[[#This Row],[1ST RACE]:[2ND RACE]])</f>
        <v>#DIV/0!</v>
      </c>
      <c r="E15" s="3"/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/>
      <c r="L15" s="3">
        <f>SUM(Table1348233946[[#This Row],[WEEK 1]:[WEEK 6]])</f>
        <v>0</v>
      </c>
    </row>
    <row r="16" spans="1:13" x14ac:dyDescent="0.55000000000000004">
      <c r="A16" s="12"/>
      <c r="B16" s="12"/>
      <c r="C16" s="12"/>
      <c r="D16" s="117"/>
      <c r="E16" s="13"/>
      <c r="F16" s="3"/>
      <c r="G16" s="3"/>
      <c r="H16" s="3"/>
      <c r="I16" s="3"/>
      <c r="J16" s="3"/>
      <c r="K16" s="3"/>
      <c r="L16" s="118"/>
    </row>
    <row r="17" spans="1:12" x14ac:dyDescent="0.55000000000000004">
      <c r="A17" s="12"/>
      <c r="B17" s="12"/>
      <c r="C17" s="12"/>
      <c r="D17" s="117"/>
      <c r="E17" s="13"/>
      <c r="F17" s="3"/>
      <c r="G17" s="3"/>
      <c r="H17" s="3"/>
      <c r="I17" s="3"/>
      <c r="J17" s="3"/>
      <c r="K17" s="3"/>
      <c r="L17" s="118"/>
    </row>
    <row r="18" spans="1:12" x14ac:dyDescent="0.55000000000000004">
      <c r="A18" s="5" t="s">
        <v>16</v>
      </c>
      <c r="B18" s="5" t="s">
        <v>1</v>
      </c>
      <c r="C18" s="5" t="s">
        <v>2</v>
      </c>
    </row>
    <row r="19" spans="1:12" x14ac:dyDescent="0.55000000000000004">
      <c r="A19" s="14"/>
      <c r="B19" s="14"/>
      <c r="C19" s="14"/>
    </row>
    <row r="20" spans="1:12" x14ac:dyDescent="0.55000000000000004">
      <c r="A20" s="14"/>
      <c r="B20" s="14"/>
      <c r="C20" s="14"/>
    </row>
    <row r="21" spans="1:12" x14ac:dyDescent="0.55000000000000004">
      <c r="A21" s="14"/>
      <c r="B21" s="14"/>
      <c r="C21" s="14"/>
    </row>
    <row r="22" spans="1:12" x14ac:dyDescent="0.55000000000000004">
      <c r="A22" s="14"/>
      <c r="B22" s="14"/>
      <c r="C22" s="14"/>
    </row>
    <row r="23" spans="1:12" x14ac:dyDescent="0.55000000000000004">
      <c r="A23" s="14"/>
      <c r="B23" s="14"/>
      <c r="C23" s="14"/>
    </row>
    <row r="24" spans="1:12" x14ac:dyDescent="0.55000000000000004">
      <c r="A24" s="14"/>
      <c r="B24" s="14"/>
      <c r="C24" s="14"/>
    </row>
    <row r="25" spans="1:12" x14ac:dyDescent="0.55000000000000004">
      <c r="A25" s="14"/>
      <c r="B25" s="14"/>
      <c r="C25" s="14"/>
    </row>
    <row r="26" spans="1:12" x14ac:dyDescent="0.55000000000000004">
      <c r="A26" s="14"/>
      <c r="B26" s="14"/>
      <c r="C26" s="14"/>
      <c r="D26" s="14"/>
    </row>
    <row r="27" spans="1:12" x14ac:dyDescent="0.55000000000000004">
      <c r="A27" s="14"/>
      <c r="B27" s="14"/>
      <c r="C27" s="14"/>
      <c r="D27" s="14"/>
    </row>
    <row r="28" spans="1:12" x14ac:dyDescent="0.55000000000000004">
      <c r="A28" s="5" t="s">
        <v>17</v>
      </c>
      <c r="B28" s="5" t="s">
        <v>1</v>
      </c>
      <c r="C28" s="5" t="s">
        <v>2</v>
      </c>
      <c r="D28" s="98"/>
    </row>
    <row r="29" spans="1:12" x14ac:dyDescent="0.55000000000000004">
      <c r="A29" s="14" t="s">
        <v>166</v>
      </c>
      <c r="B29" s="14">
        <v>49.511000000000003</v>
      </c>
      <c r="C29" s="14">
        <v>49.323999999999998</v>
      </c>
      <c r="D29" s="116"/>
    </row>
    <row r="30" spans="1:12" x14ac:dyDescent="0.55000000000000004">
      <c r="A30" s="97" t="s">
        <v>113</v>
      </c>
      <c r="B30" s="97">
        <v>49.99</v>
      </c>
      <c r="C30" s="97">
        <v>49.621000000000002</v>
      </c>
      <c r="D30" s="116"/>
    </row>
    <row r="31" spans="1:12" x14ac:dyDescent="0.55000000000000004">
      <c r="A31" s="14" t="s">
        <v>167</v>
      </c>
      <c r="B31" s="14">
        <v>50.1</v>
      </c>
      <c r="C31" s="14">
        <v>49.588000000000001</v>
      </c>
      <c r="D31" s="116"/>
    </row>
    <row r="32" spans="1:12" x14ac:dyDescent="0.55000000000000004">
      <c r="A32" s="97" t="s">
        <v>142</v>
      </c>
      <c r="B32" s="97">
        <v>49.987000000000002</v>
      </c>
      <c r="C32" s="97">
        <v>49.734999999999999</v>
      </c>
      <c r="D32" s="116"/>
    </row>
    <row r="33" spans="1:5" x14ac:dyDescent="0.55000000000000004">
      <c r="A33" s="14" t="s">
        <v>124</v>
      </c>
      <c r="B33" s="14">
        <v>51.097000000000001</v>
      </c>
      <c r="C33" s="14">
        <v>50.194000000000003</v>
      </c>
      <c r="D33" s="116"/>
    </row>
    <row r="34" spans="1:5" x14ac:dyDescent="0.55000000000000004">
      <c r="A34" s="97" t="s">
        <v>106</v>
      </c>
      <c r="B34" s="97">
        <v>51.540999999999997</v>
      </c>
      <c r="C34" s="97">
        <v>50.929000000000002</v>
      </c>
      <c r="D34" s="116"/>
    </row>
    <row r="35" spans="1:5" x14ac:dyDescent="0.55000000000000004">
      <c r="A35" s="97" t="s">
        <v>71</v>
      </c>
      <c r="B35" s="97">
        <v>52.023000000000003</v>
      </c>
      <c r="C35" s="97">
        <v>50.825000000000003</v>
      </c>
      <c r="D35" s="116"/>
    </row>
    <row r="36" spans="1:5" x14ac:dyDescent="0.55000000000000004">
      <c r="A36" s="14" t="s">
        <v>136</v>
      </c>
      <c r="B36" s="14">
        <v>52.02</v>
      </c>
      <c r="C36" s="14">
        <v>51.084000000000003</v>
      </c>
      <c r="D36" s="116"/>
    </row>
    <row r="37" spans="1:5" x14ac:dyDescent="0.55000000000000004">
      <c r="A37" s="14" t="s">
        <v>152</v>
      </c>
      <c r="B37" s="14">
        <v>52.325000000000003</v>
      </c>
      <c r="C37" s="14">
        <v>51.018999999999998</v>
      </c>
      <c r="D37" s="116"/>
    </row>
    <row r="38" spans="1:5" x14ac:dyDescent="0.55000000000000004">
      <c r="A38" s="14" t="s">
        <v>121</v>
      </c>
      <c r="B38" s="14">
        <v>52.194000000000003</v>
      </c>
      <c r="C38" s="14">
        <v>51.27</v>
      </c>
      <c r="D38" s="116"/>
    </row>
    <row r="39" spans="1:5" x14ac:dyDescent="0.55000000000000004">
      <c r="A39" s="14" t="s">
        <v>93</v>
      </c>
      <c r="B39" s="14">
        <v>52.024000000000001</v>
      </c>
      <c r="C39" s="14">
        <v>51.750999999999998</v>
      </c>
      <c r="D39" s="116"/>
    </row>
    <row r="40" spans="1:5" x14ac:dyDescent="0.55000000000000004">
      <c r="A40" s="14" t="s">
        <v>73</v>
      </c>
      <c r="B40" s="14">
        <v>52.597000000000001</v>
      </c>
      <c r="C40" s="14">
        <v>52.030999999999999</v>
      </c>
      <c r="D40" s="116"/>
    </row>
    <row r="41" spans="1:5" x14ac:dyDescent="0.55000000000000004">
      <c r="A41" s="14" t="s">
        <v>63</v>
      </c>
      <c r="B41" s="14"/>
      <c r="C41" s="14"/>
      <c r="D41" s="116"/>
      <c r="E41" s="5"/>
    </row>
    <row r="42" spans="1:5" x14ac:dyDescent="0.55000000000000004">
      <c r="A42" s="97" t="s">
        <v>49</v>
      </c>
      <c r="B42" s="97"/>
      <c r="C42" s="97"/>
      <c r="D42" s="116"/>
      <c r="E42" s="5"/>
    </row>
    <row r="43" spans="1:5" x14ac:dyDescent="0.55000000000000004">
      <c r="A43" s="97"/>
      <c r="B43" s="97"/>
      <c r="C43" s="97"/>
      <c r="E43" s="5"/>
    </row>
    <row r="44" spans="1:5" x14ac:dyDescent="0.55000000000000004">
      <c r="A44" s="97"/>
      <c r="B44" s="97"/>
      <c r="C44" s="97"/>
      <c r="E44" s="5"/>
    </row>
    <row r="45" spans="1:5" x14ac:dyDescent="0.55000000000000004">
      <c r="A45" s="11" t="s">
        <v>18</v>
      </c>
      <c r="B45" s="11" t="s">
        <v>1</v>
      </c>
      <c r="C45" s="11" t="s">
        <v>2</v>
      </c>
      <c r="E45" s="5"/>
    </row>
    <row r="46" spans="1:5" x14ac:dyDescent="0.55000000000000004">
      <c r="A46" s="121" t="s">
        <v>124</v>
      </c>
      <c r="B46" s="121">
        <v>48.792000000000002</v>
      </c>
      <c r="C46" s="121">
        <v>49.109000000000002</v>
      </c>
      <c r="E46" s="5"/>
    </row>
    <row r="47" spans="1:5" x14ac:dyDescent="0.55000000000000004">
      <c r="A47" s="14" t="s">
        <v>93</v>
      </c>
      <c r="B47" s="14">
        <v>49.11</v>
      </c>
      <c r="C47" s="14">
        <v>46.38</v>
      </c>
      <c r="E47" s="5"/>
    </row>
    <row r="48" spans="1:5" x14ac:dyDescent="0.55000000000000004">
      <c r="A48" s="14" t="s">
        <v>166</v>
      </c>
      <c r="B48" s="14">
        <v>45.997999999999998</v>
      </c>
      <c r="C48" s="14">
        <v>45.570999999999998</v>
      </c>
      <c r="E48" s="5"/>
    </row>
    <row r="49" spans="1:5" x14ac:dyDescent="0.55000000000000004">
      <c r="A49" s="14" t="s">
        <v>136</v>
      </c>
      <c r="B49" s="14">
        <v>48.231000000000002</v>
      </c>
      <c r="C49" s="14">
        <v>48.18</v>
      </c>
      <c r="E49" s="5"/>
    </row>
    <row r="50" spans="1:5" x14ac:dyDescent="0.55000000000000004">
      <c r="A50" s="14" t="s">
        <v>152</v>
      </c>
      <c r="B50" s="14"/>
      <c r="C50" s="14"/>
      <c r="E50" s="5"/>
    </row>
    <row r="51" spans="1:5" x14ac:dyDescent="0.55000000000000004">
      <c r="A51" s="14" t="s">
        <v>167</v>
      </c>
      <c r="B51" s="14">
        <v>45.781999999999996</v>
      </c>
      <c r="C51" s="14">
        <v>45.673000000000002</v>
      </c>
      <c r="E51" s="5"/>
    </row>
    <row r="52" spans="1:5" x14ac:dyDescent="0.55000000000000004">
      <c r="A52" s="14" t="s">
        <v>63</v>
      </c>
      <c r="B52" s="14"/>
      <c r="C52" s="14"/>
      <c r="D52" s="14"/>
    </row>
    <row r="53" spans="1:5" x14ac:dyDescent="0.55000000000000004">
      <c r="A53" s="14" t="s">
        <v>121</v>
      </c>
      <c r="B53" s="14">
        <v>48.515000000000001</v>
      </c>
      <c r="C53" s="14">
        <v>47.53</v>
      </c>
      <c r="D53" s="5"/>
    </row>
    <row r="54" spans="1:5" x14ac:dyDescent="0.55000000000000004">
      <c r="A54" s="14" t="s">
        <v>73</v>
      </c>
      <c r="B54" s="14">
        <v>48.804000000000002</v>
      </c>
      <c r="C54" s="14">
        <v>47.994999999999997</v>
      </c>
    </row>
    <row r="55" spans="1:5" x14ac:dyDescent="0.55000000000000004">
      <c r="A55" s="97" t="s">
        <v>142</v>
      </c>
      <c r="B55" s="97">
        <v>46.575000000000003</v>
      </c>
      <c r="C55" s="97">
        <v>45.765999999999998</v>
      </c>
    </row>
    <row r="56" spans="1:5" x14ac:dyDescent="0.55000000000000004">
      <c r="A56" s="97" t="s">
        <v>113</v>
      </c>
      <c r="B56" s="97"/>
      <c r="C56" s="97"/>
    </row>
    <row r="57" spans="1:5" x14ac:dyDescent="0.55000000000000004">
      <c r="A57" s="97" t="s">
        <v>106</v>
      </c>
      <c r="B57" s="97">
        <v>48.389000000000003</v>
      </c>
      <c r="C57" s="97">
        <v>47.558999999999997</v>
      </c>
    </row>
    <row r="58" spans="1:5" x14ac:dyDescent="0.55000000000000004">
      <c r="A58" s="97" t="s">
        <v>71</v>
      </c>
      <c r="B58" s="97">
        <v>46.677999999999997</v>
      </c>
      <c r="C58" s="97">
        <v>46.591999999999999</v>
      </c>
      <c r="E58" s="5"/>
    </row>
    <row r="59" spans="1:5" x14ac:dyDescent="0.55000000000000004">
      <c r="A59" s="97" t="s">
        <v>49</v>
      </c>
      <c r="B59" s="97"/>
      <c r="C59" s="97"/>
      <c r="E59" s="5"/>
    </row>
    <row r="60" spans="1:5" x14ac:dyDescent="0.55000000000000004">
      <c r="A60" s="97"/>
      <c r="B60" s="97"/>
      <c r="C60" s="97"/>
      <c r="E60" s="5"/>
    </row>
    <row r="61" spans="1:5" x14ac:dyDescent="0.55000000000000004">
      <c r="A61" s="97"/>
      <c r="B61" s="97"/>
      <c r="C61" s="97"/>
      <c r="E61" s="5"/>
    </row>
    <row r="62" spans="1:5" ht="15" customHeight="1" x14ac:dyDescent="0.55000000000000004">
      <c r="A62" s="5" t="s">
        <v>20</v>
      </c>
      <c r="B62" s="5" t="s">
        <v>1</v>
      </c>
      <c r="C62" s="5" t="s">
        <v>2</v>
      </c>
      <c r="D62" s="98"/>
      <c r="E62" s="5"/>
    </row>
    <row r="63" spans="1:5" x14ac:dyDescent="0.55000000000000004">
      <c r="A63" s="121" t="s">
        <v>166</v>
      </c>
      <c r="B63" s="121">
        <v>49.551000000000002</v>
      </c>
      <c r="C63" s="121">
        <v>49.351999999999997</v>
      </c>
      <c r="D63" s="122"/>
      <c r="E63" s="5"/>
    </row>
    <row r="64" spans="1:5" x14ac:dyDescent="0.55000000000000004">
      <c r="A64" s="97" t="s">
        <v>71</v>
      </c>
      <c r="B64" s="97">
        <v>50.103999999999999</v>
      </c>
      <c r="C64" s="97">
        <v>49.865000000000002</v>
      </c>
      <c r="D64" s="122"/>
      <c r="E64" s="5"/>
    </row>
    <row r="65" spans="1:6" x14ac:dyDescent="0.55000000000000004">
      <c r="A65" s="14" t="s">
        <v>124</v>
      </c>
      <c r="B65" s="14">
        <v>50.298999999999999</v>
      </c>
      <c r="C65" s="14">
        <v>50.206000000000003</v>
      </c>
      <c r="D65" s="122"/>
      <c r="E65" s="5"/>
    </row>
    <row r="66" spans="1:6" x14ac:dyDescent="0.55000000000000004">
      <c r="A66" s="97" t="s">
        <v>106</v>
      </c>
      <c r="B66" s="97">
        <v>50.412999999999997</v>
      </c>
      <c r="C66" s="97">
        <v>50.381</v>
      </c>
      <c r="D66" s="122"/>
      <c r="F66" s="5"/>
    </row>
    <row r="67" spans="1:6" x14ac:dyDescent="0.55000000000000004">
      <c r="A67" s="97" t="s">
        <v>49</v>
      </c>
      <c r="B67" s="97">
        <v>50.572000000000003</v>
      </c>
      <c r="C67" s="97">
        <v>50.417000000000002</v>
      </c>
      <c r="D67" s="122"/>
      <c r="F67" s="5"/>
    </row>
    <row r="68" spans="1:6" x14ac:dyDescent="0.55000000000000004">
      <c r="A68" s="14" t="s">
        <v>63</v>
      </c>
      <c r="B68" s="14">
        <v>50.841000000000001</v>
      </c>
      <c r="C68" s="14">
        <v>50.417000000000002</v>
      </c>
      <c r="D68" s="122"/>
      <c r="E68" s="5"/>
    </row>
    <row r="69" spans="1:6" x14ac:dyDescent="0.55000000000000004">
      <c r="A69" s="14" t="s">
        <v>121</v>
      </c>
      <c r="B69" s="14">
        <v>51.378</v>
      </c>
      <c r="C69" s="14">
        <v>50.606999999999999</v>
      </c>
      <c r="D69" s="122"/>
    </row>
    <row r="70" spans="1:6" x14ac:dyDescent="0.55000000000000004">
      <c r="A70" s="121" t="s">
        <v>136</v>
      </c>
      <c r="B70" s="121">
        <v>51.762999999999998</v>
      </c>
      <c r="C70" s="121">
        <v>51.613</v>
      </c>
      <c r="D70" s="122"/>
    </row>
    <row r="71" spans="1:6" x14ac:dyDescent="0.55000000000000004">
      <c r="A71" s="14" t="s">
        <v>93</v>
      </c>
      <c r="B71" s="14"/>
      <c r="C71" s="14"/>
      <c r="D71" s="116"/>
    </row>
    <row r="72" spans="1:6" x14ac:dyDescent="0.55000000000000004">
      <c r="A72" s="14" t="s">
        <v>152</v>
      </c>
      <c r="B72" s="14"/>
      <c r="C72" s="14"/>
      <c r="D72" s="116"/>
    </row>
    <row r="73" spans="1:6" x14ac:dyDescent="0.55000000000000004">
      <c r="A73" s="14" t="s">
        <v>167</v>
      </c>
      <c r="B73" s="14"/>
      <c r="C73" s="14"/>
      <c r="D73" s="116"/>
      <c r="E73" s="5"/>
    </row>
    <row r="74" spans="1:6" x14ac:dyDescent="0.55000000000000004">
      <c r="A74" s="14" t="s">
        <v>73</v>
      </c>
      <c r="B74" s="14"/>
      <c r="C74" s="14"/>
      <c r="D74" s="116"/>
      <c r="E74" s="5"/>
    </row>
    <row r="75" spans="1:6" x14ac:dyDescent="0.55000000000000004">
      <c r="A75" s="97" t="s">
        <v>142</v>
      </c>
      <c r="B75" s="97"/>
      <c r="C75" s="97"/>
      <c r="D75" s="116"/>
      <c r="E75" s="5"/>
    </row>
    <row r="76" spans="1:6" x14ac:dyDescent="0.55000000000000004">
      <c r="A76" s="97"/>
      <c r="B76" s="97"/>
      <c r="C76" s="97"/>
      <c r="E76" s="5"/>
    </row>
    <row r="77" spans="1:6" x14ac:dyDescent="0.55000000000000004">
      <c r="A77" s="97"/>
      <c r="B77" s="97"/>
      <c r="C77" s="97"/>
      <c r="E77" s="5"/>
    </row>
    <row r="78" spans="1:6" x14ac:dyDescent="0.55000000000000004">
      <c r="A78" s="5" t="s">
        <v>21</v>
      </c>
      <c r="B78" s="5" t="s">
        <v>1</v>
      </c>
      <c r="C78" s="5" t="s">
        <v>2</v>
      </c>
      <c r="E78" s="5"/>
    </row>
    <row r="79" spans="1:6" x14ac:dyDescent="0.55000000000000004">
      <c r="A79" s="14" t="s">
        <v>124</v>
      </c>
      <c r="B79" s="14">
        <v>47.774999999999999</v>
      </c>
      <c r="C79" s="14">
        <v>47.654000000000003</v>
      </c>
      <c r="E79" s="5"/>
    </row>
    <row r="80" spans="1:6" x14ac:dyDescent="0.55000000000000004">
      <c r="A80" s="14" t="s">
        <v>93</v>
      </c>
      <c r="B80" s="14">
        <v>47.828000000000003</v>
      </c>
      <c r="C80" s="14">
        <v>47.69</v>
      </c>
      <c r="D80" s="14"/>
      <c r="F80" s="5"/>
    </row>
    <row r="81" spans="1:6" x14ac:dyDescent="0.55000000000000004">
      <c r="A81" s="14" t="s">
        <v>166</v>
      </c>
      <c r="B81" s="14">
        <v>46.920999999999999</v>
      </c>
      <c r="C81" s="14">
        <v>45.472000000000001</v>
      </c>
      <c r="D81" s="5"/>
      <c r="F81" s="5"/>
    </row>
    <row r="82" spans="1:6" x14ac:dyDescent="0.55000000000000004">
      <c r="A82" s="124" t="s">
        <v>136</v>
      </c>
      <c r="B82" s="124">
        <v>50.564999999999998</v>
      </c>
      <c r="C82" s="124">
        <v>47.487000000000002</v>
      </c>
    </row>
    <row r="83" spans="1:6" x14ac:dyDescent="0.55000000000000004">
      <c r="A83" s="124" t="s">
        <v>152</v>
      </c>
      <c r="B83" s="124"/>
      <c r="C83" s="124"/>
    </row>
    <row r="84" spans="1:6" x14ac:dyDescent="0.55000000000000004">
      <c r="A84" s="14" t="s">
        <v>167</v>
      </c>
      <c r="B84" s="14">
        <v>46.286999999999999</v>
      </c>
      <c r="C84" s="14">
        <v>45.393000000000001</v>
      </c>
    </row>
    <row r="85" spans="1:6" x14ac:dyDescent="0.55000000000000004">
      <c r="A85" s="14" t="s">
        <v>63</v>
      </c>
      <c r="B85" s="14">
        <v>46.506999999999998</v>
      </c>
      <c r="C85" s="14">
        <v>45.307000000000002</v>
      </c>
    </row>
    <row r="86" spans="1:6" x14ac:dyDescent="0.55000000000000004">
      <c r="A86" s="14" t="s">
        <v>121</v>
      </c>
      <c r="B86" s="14">
        <v>48.137999999999998</v>
      </c>
      <c r="C86" s="14">
        <v>46.901000000000003</v>
      </c>
    </row>
    <row r="87" spans="1:6" x14ac:dyDescent="0.55000000000000004">
      <c r="A87" s="14" t="s">
        <v>73</v>
      </c>
      <c r="B87" s="14"/>
      <c r="C87" s="14"/>
    </row>
    <row r="88" spans="1:6" x14ac:dyDescent="0.55000000000000004">
      <c r="A88" s="97" t="s">
        <v>142</v>
      </c>
      <c r="B88" s="97">
        <v>46.612000000000002</v>
      </c>
      <c r="C88" s="97">
        <v>45.469000000000001</v>
      </c>
    </row>
    <row r="89" spans="1:6" x14ac:dyDescent="0.55000000000000004">
      <c r="A89" s="97" t="s">
        <v>106</v>
      </c>
      <c r="B89" s="97">
        <v>49.121000000000002</v>
      </c>
      <c r="C89" s="97">
        <v>47.595999999999997</v>
      </c>
    </row>
    <row r="90" spans="1:6" x14ac:dyDescent="0.55000000000000004">
      <c r="A90" s="97" t="s">
        <v>71</v>
      </c>
      <c r="B90" s="97">
        <v>46.929000000000002</v>
      </c>
      <c r="C90" s="97">
        <v>46.155999999999999</v>
      </c>
    </row>
    <row r="91" spans="1:6" x14ac:dyDescent="0.55000000000000004">
      <c r="A91" s="97" t="s">
        <v>49</v>
      </c>
      <c r="B91" s="97">
        <v>46.966000000000001</v>
      </c>
      <c r="C91" s="97">
        <v>45.445</v>
      </c>
    </row>
    <row r="92" spans="1:6" x14ac:dyDescent="0.55000000000000004">
      <c r="A92" s="97"/>
      <c r="B92" s="97"/>
      <c r="C92" s="97"/>
    </row>
    <row r="93" spans="1:6" x14ac:dyDescent="0.55000000000000004">
      <c r="A93" s="97"/>
      <c r="B93" s="97"/>
      <c r="C93" s="97"/>
    </row>
    <row r="94" spans="1:6" x14ac:dyDescent="0.55000000000000004">
      <c r="A94" s="5" t="s">
        <v>22</v>
      </c>
      <c r="B94" s="5" t="s">
        <v>1</v>
      </c>
      <c r="C94" s="5" t="s">
        <v>2</v>
      </c>
    </row>
    <row r="95" spans="1:6" x14ac:dyDescent="0.55000000000000004">
      <c r="A95" s="14"/>
      <c r="B95" s="14"/>
      <c r="C95" s="14"/>
    </row>
    <row r="96" spans="1:6" x14ac:dyDescent="0.55000000000000004">
      <c r="A96" s="14"/>
      <c r="B96" s="14"/>
      <c r="C96" s="14"/>
      <c r="D96" s="5"/>
    </row>
    <row r="97" spans="1:4" x14ac:dyDescent="0.55000000000000004">
      <c r="A97" s="14"/>
      <c r="B97" s="14"/>
      <c r="C97" s="14"/>
      <c r="D97" s="5"/>
    </row>
    <row r="98" spans="1:4" x14ac:dyDescent="0.55000000000000004">
      <c r="A98" s="14"/>
      <c r="B98" s="14"/>
      <c r="C98" s="14"/>
      <c r="D98" s="5"/>
    </row>
    <row r="99" spans="1:4" x14ac:dyDescent="0.55000000000000004">
      <c r="A99" s="3"/>
      <c r="B99" s="3"/>
      <c r="C99" s="3"/>
      <c r="D99" s="5"/>
    </row>
    <row r="100" spans="1:4" x14ac:dyDescent="0.55000000000000004">
      <c r="A100" s="3"/>
      <c r="B100" s="3"/>
      <c r="C100" s="3"/>
      <c r="D100" s="5"/>
    </row>
    <row r="101" spans="1:4" x14ac:dyDescent="0.55000000000000004">
      <c r="A101" s="14"/>
      <c r="B101" s="14"/>
      <c r="C101" s="14"/>
    </row>
    <row r="102" spans="1:4" x14ac:dyDescent="0.55000000000000004">
      <c r="A102" s="14"/>
      <c r="B102" s="14"/>
      <c r="C102" s="14"/>
    </row>
    <row r="103" spans="1:4" x14ac:dyDescent="0.55000000000000004">
      <c r="A103" s="14"/>
      <c r="B103" s="14"/>
      <c r="C103" s="14"/>
    </row>
    <row r="104" spans="1:4" x14ac:dyDescent="0.55000000000000004">
      <c r="A104" s="14"/>
      <c r="B104" s="14"/>
      <c r="C104" s="14"/>
    </row>
    <row r="105" spans="1:4" x14ac:dyDescent="0.55000000000000004">
      <c r="A105" s="14"/>
      <c r="B105" s="14"/>
      <c r="C105" s="14"/>
    </row>
    <row r="106" spans="1:4" x14ac:dyDescent="0.55000000000000004">
      <c r="A106" s="5"/>
      <c r="B106" s="5"/>
      <c r="C106" s="5"/>
    </row>
    <row r="107" spans="1:4" x14ac:dyDescent="0.55000000000000004">
      <c r="A107" s="5"/>
      <c r="B107" s="5"/>
      <c r="C107" s="5"/>
    </row>
    <row r="108" spans="1:4" x14ac:dyDescent="0.55000000000000004">
      <c r="A108" s="5"/>
      <c r="B108" s="5"/>
      <c r="C108" s="5"/>
    </row>
    <row r="109" spans="1:4" x14ac:dyDescent="0.55000000000000004">
      <c r="A109" s="5"/>
      <c r="B109" s="5"/>
      <c r="C109" s="5"/>
    </row>
    <row r="110" spans="1:4" x14ac:dyDescent="0.55000000000000004">
      <c r="A110" s="5"/>
      <c r="B110" s="5"/>
      <c r="C110" s="5"/>
    </row>
  </sheetData>
  <phoneticPr fontId="1" type="noConversion"/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44A17-7882-48CE-82C7-FBAFEC229051}">
  <dimension ref="A2:M113"/>
  <sheetViews>
    <sheetView zoomScale="110" zoomScaleNormal="110" workbookViewId="0">
      <selection activeCell="E23" sqref="E23"/>
    </sheetView>
  </sheetViews>
  <sheetFormatPr defaultColWidth="8.89453125" defaultRowHeight="14.4" x14ac:dyDescent="0.55000000000000004"/>
  <cols>
    <col min="1" max="1" width="22.68359375" bestFit="1" customWidth="1"/>
    <col min="2" max="5" width="11" customWidth="1"/>
    <col min="12" max="12" width="11.83984375" bestFit="1" customWidth="1"/>
    <col min="13" max="13" width="12.3125" bestFit="1" customWidth="1"/>
  </cols>
  <sheetData>
    <row r="2" spans="1:13" s="1" customFormat="1" x14ac:dyDescent="0.5">
      <c r="A2" s="1" t="s">
        <v>0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</row>
    <row r="3" spans="1:13" x14ac:dyDescent="0.55000000000000004">
      <c r="A3" s="12" t="s">
        <v>149</v>
      </c>
      <c r="B3" s="12">
        <v>45.868000000000002</v>
      </c>
      <c r="C3" s="12">
        <v>45.396999999999998</v>
      </c>
      <c r="D3" s="117">
        <f>AVERAGE(Table13482339[[#This Row],[1ST RACE]:[2ND RACE]])</f>
        <v>45.6325</v>
      </c>
      <c r="E3" s="13"/>
      <c r="F3" s="3">
        <v>0</v>
      </c>
      <c r="G3" s="3">
        <v>0</v>
      </c>
      <c r="H3" s="3">
        <v>15</v>
      </c>
      <c r="I3" s="3">
        <v>10</v>
      </c>
      <c r="J3" s="3">
        <v>15</v>
      </c>
      <c r="K3" s="3"/>
      <c r="L3" s="118">
        <f>SUM(Table13482339[[#This Row],[WEEK 1]:[WEEK 6]])</f>
        <v>40</v>
      </c>
    </row>
    <row r="4" spans="1:13" x14ac:dyDescent="0.55000000000000004">
      <c r="A4" s="12" t="s">
        <v>129</v>
      </c>
      <c r="B4" s="12">
        <v>47.304000000000002</v>
      </c>
      <c r="C4" s="12">
        <v>47.192999999999998</v>
      </c>
      <c r="D4" s="13">
        <f>AVERAGE(Table13482339[[#This Row],[1ST RACE]:[2ND RACE]])</f>
        <v>47.2485</v>
      </c>
      <c r="E4" s="3"/>
      <c r="F4" s="3">
        <v>0</v>
      </c>
      <c r="G4" s="3">
        <v>0</v>
      </c>
      <c r="H4" s="3">
        <v>8</v>
      </c>
      <c r="I4" s="3">
        <v>12</v>
      </c>
      <c r="J4" s="3">
        <v>10</v>
      </c>
      <c r="K4" s="3"/>
      <c r="L4" s="3">
        <f>SUM(Table13482339[[#This Row],[WEEK 1]:[WEEK 6]])</f>
        <v>30</v>
      </c>
    </row>
    <row r="5" spans="1:13" x14ac:dyDescent="0.55000000000000004">
      <c r="A5" s="12" t="s">
        <v>59</v>
      </c>
      <c r="B5" s="12"/>
      <c r="C5" s="12"/>
      <c r="D5" s="117" t="e">
        <f>AVERAGE(Table13482339[[#This Row],[1ST RACE]:[2ND RACE]])</f>
        <v>#DIV/0!</v>
      </c>
      <c r="E5" s="13"/>
      <c r="F5" s="3">
        <v>0</v>
      </c>
      <c r="G5" s="3">
        <v>0</v>
      </c>
      <c r="H5" s="3">
        <v>12</v>
      </c>
      <c r="I5" s="3">
        <v>15</v>
      </c>
      <c r="J5" s="3">
        <v>0</v>
      </c>
      <c r="K5" s="3"/>
      <c r="L5" s="118">
        <f>SUM(Table13482339[[#This Row],[WEEK 1]:[WEEK 6]])</f>
        <v>27</v>
      </c>
    </row>
    <row r="6" spans="1:13" x14ac:dyDescent="0.55000000000000004">
      <c r="A6" s="12" t="s">
        <v>148</v>
      </c>
      <c r="B6" s="12">
        <v>48.185000000000002</v>
      </c>
      <c r="C6" s="12">
        <v>47.506999999999998</v>
      </c>
      <c r="D6" s="13">
        <f>AVERAGE(Table13482339[[#This Row],[1ST RACE]:[2ND RACE]])</f>
        <v>47.846000000000004</v>
      </c>
      <c r="E6" s="3"/>
      <c r="F6" s="3">
        <v>0</v>
      </c>
      <c r="G6" s="3">
        <v>0</v>
      </c>
      <c r="H6" s="3">
        <v>7</v>
      </c>
      <c r="I6" s="3">
        <v>8</v>
      </c>
      <c r="J6" s="3">
        <v>8</v>
      </c>
      <c r="K6" s="3"/>
      <c r="L6" s="3">
        <f>SUM(Table13482339[[#This Row],[WEEK 1]:[WEEK 6]])</f>
        <v>23</v>
      </c>
    </row>
    <row r="7" spans="1:13" x14ac:dyDescent="0.55000000000000004">
      <c r="A7" s="12" t="s">
        <v>78</v>
      </c>
      <c r="B7" s="12">
        <v>46.502000000000002</v>
      </c>
      <c r="C7" s="12">
        <v>46.326999999999998</v>
      </c>
      <c r="D7" s="13">
        <f>AVERAGE(Table13482339[[#This Row],[1ST RACE]:[2ND RACE]])</f>
        <v>46.414500000000004</v>
      </c>
      <c r="E7" s="3"/>
      <c r="F7" s="3">
        <v>0</v>
      </c>
      <c r="G7" s="3">
        <v>0</v>
      </c>
      <c r="H7" s="3">
        <v>10</v>
      </c>
      <c r="I7" s="3">
        <v>0</v>
      </c>
      <c r="J7" s="3">
        <v>12</v>
      </c>
      <c r="K7" s="3"/>
      <c r="L7" s="3">
        <f>SUM(Table13482339[[#This Row],[WEEK 1]:[WEEK 6]])</f>
        <v>22</v>
      </c>
    </row>
    <row r="8" spans="1:13" x14ac:dyDescent="0.55000000000000004">
      <c r="A8" s="12" t="s">
        <v>141</v>
      </c>
      <c r="B8" s="12">
        <v>54.024999999999999</v>
      </c>
      <c r="C8" s="12">
        <v>53.02</v>
      </c>
      <c r="D8" s="13">
        <f>AVERAGE(Table13482339[[#This Row],[1ST RACE]:[2ND RACE]])</f>
        <v>53.522500000000001</v>
      </c>
      <c r="E8" s="3"/>
      <c r="F8" s="3">
        <v>0</v>
      </c>
      <c r="G8" s="3">
        <v>0</v>
      </c>
      <c r="H8" s="3">
        <v>6</v>
      </c>
      <c r="I8" s="3">
        <v>7</v>
      </c>
      <c r="J8" s="3">
        <v>7</v>
      </c>
      <c r="K8" s="3"/>
      <c r="L8" s="3">
        <f>SUM(Table13482339[[#This Row],[WEEK 1]:[WEEK 6]])</f>
        <v>20</v>
      </c>
    </row>
    <row r="9" spans="1:13" x14ac:dyDescent="0.55000000000000004">
      <c r="A9" s="12" t="s">
        <v>48</v>
      </c>
      <c r="B9" s="12"/>
      <c r="C9" s="12"/>
      <c r="D9" s="13" t="e">
        <f>AVERAGE(Table13482339[[#This Row],[1ST RACE]:[2ND RACE]])</f>
        <v>#DIV/0!</v>
      </c>
      <c r="E9" s="3"/>
      <c r="F9" s="3">
        <v>0</v>
      </c>
      <c r="G9" s="3">
        <v>0</v>
      </c>
      <c r="H9" s="3">
        <v>0</v>
      </c>
      <c r="I9" s="3">
        <v>0</v>
      </c>
      <c r="J9" s="3">
        <v>0</v>
      </c>
      <c r="K9" s="3"/>
      <c r="L9" s="3">
        <f>SUM(Table13482339[[#This Row],[WEEK 1]:[WEEK 6]])</f>
        <v>0</v>
      </c>
    </row>
    <row r="10" spans="1:13" x14ac:dyDescent="0.55000000000000004">
      <c r="A10" s="12" t="s">
        <v>57</v>
      </c>
      <c r="B10" s="12"/>
      <c r="C10" s="12"/>
      <c r="D10" s="13" t="e">
        <f>AVERAGE(Table13482339[[#This Row],[1ST RACE]:[2ND RACE]])</f>
        <v>#DIV/0!</v>
      </c>
      <c r="E10" s="3"/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/>
      <c r="L10" s="3">
        <f>SUM(Table13482339[[#This Row],[WEEK 1]:[WEEK 6]])</f>
        <v>0</v>
      </c>
    </row>
    <row r="11" spans="1:13" x14ac:dyDescent="0.55000000000000004">
      <c r="A11" s="12" t="s">
        <v>65</v>
      </c>
      <c r="B11" s="12"/>
      <c r="C11" s="12"/>
      <c r="D11" s="13" t="e">
        <f>AVERAGE(Table13482339[[#This Row],[1ST RACE]:[2ND RACE]])</f>
        <v>#DIV/0!</v>
      </c>
      <c r="E11" s="3"/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/>
      <c r="L11" s="3">
        <f>SUM(Table13482339[[#This Row],[WEEK 1]:[WEEK 6]])</f>
        <v>0</v>
      </c>
    </row>
    <row r="12" spans="1:13" x14ac:dyDescent="0.55000000000000004">
      <c r="A12" s="12" t="s">
        <v>79</v>
      </c>
      <c r="B12" s="12"/>
      <c r="C12" s="12"/>
      <c r="D12" s="13" t="e">
        <f>AVERAGE(Table13482339[[#This Row],[1ST RACE]:[2ND RACE]])</f>
        <v>#DIV/0!</v>
      </c>
      <c r="E12" s="3"/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/>
      <c r="L12" s="3">
        <f>SUM(Table13482339[[#This Row],[WEEK 1]:[WEEK 6]])</f>
        <v>0</v>
      </c>
      <c r="M12" s="3"/>
    </row>
    <row r="13" spans="1:13" x14ac:dyDescent="0.55000000000000004">
      <c r="A13" s="12" t="s">
        <v>86</v>
      </c>
      <c r="B13" s="12"/>
      <c r="C13" s="12"/>
      <c r="D13" s="13" t="e">
        <f>AVERAGE(Table13482339[[#This Row],[1ST RACE]:[2ND RACE]])</f>
        <v>#DIV/0!</v>
      </c>
      <c r="E13" s="3"/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/>
      <c r="L13" s="3">
        <f>SUM(Table13482339[[#This Row],[WEEK 1]:[WEEK 6]])</f>
        <v>0</v>
      </c>
      <c r="M13" s="3"/>
    </row>
    <row r="14" spans="1:13" x14ac:dyDescent="0.55000000000000004">
      <c r="A14" s="12" t="s">
        <v>147</v>
      </c>
      <c r="B14" s="12"/>
      <c r="C14" s="12"/>
      <c r="D14" s="117" t="e">
        <f>AVERAGE(Table13482339[[#This Row],[1ST RACE]:[2ND RACE]])</f>
        <v>#DIV/0!</v>
      </c>
      <c r="E14" s="13"/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/>
      <c r="L14" s="118">
        <f>SUM(Table13482339[[#This Row],[WEEK 1]:[WEEK 6]])</f>
        <v>0</v>
      </c>
    </row>
    <row r="15" spans="1:13" x14ac:dyDescent="0.55000000000000004">
      <c r="A15" s="12" t="s">
        <v>54</v>
      </c>
      <c r="B15" s="12"/>
      <c r="C15" s="12"/>
      <c r="D15" s="117" t="e">
        <f>AVERAGE(Table13482339[[#This Row],[1ST RACE]:[2ND RACE]])</f>
        <v>#DIV/0!</v>
      </c>
      <c r="E15" s="13"/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/>
      <c r="L15" s="118">
        <f>SUM(Table13482339[[#This Row],[WEEK 1]:[WEEK 6]])</f>
        <v>0</v>
      </c>
    </row>
    <row r="16" spans="1:13" x14ac:dyDescent="0.55000000000000004">
      <c r="A16" s="12" t="s">
        <v>156</v>
      </c>
      <c r="B16" s="12"/>
      <c r="C16" s="12"/>
      <c r="D16" s="117" t="e">
        <f>AVERAGE(Table13482339[[#This Row],[1ST RACE]:[2ND RACE]])</f>
        <v>#DIV/0!</v>
      </c>
      <c r="E16" s="13"/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/>
      <c r="L16" s="118">
        <f>SUM(Table13482339[[#This Row],[WEEK 1]:[WEEK 6]])</f>
        <v>0</v>
      </c>
    </row>
    <row r="17" spans="1:12" x14ac:dyDescent="0.55000000000000004">
      <c r="A17" s="12"/>
      <c r="B17" s="12"/>
      <c r="C17" s="12"/>
      <c r="D17" s="117"/>
      <c r="E17" s="13"/>
      <c r="F17" s="3"/>
      <c r="G17" s="3"/>
      <c r="H17" s="3"/>
      <c r="I17" s="3"/>
      <c r="J17" s="3"/>
      <c r="K17" s="3"/>
      <c r="L17" s="118"/>
    </row>
    <row r="18" spans="1:12" x14ac:dyDescent="0.55000000000000004">
      <c r="A18" s="12"/>
      <c r="B18" s="12"/>
      <c r="C18" s="12"/>
      <c r="D18" s="117"/>
      <c r="E18" s="13"/>
      <c r="F18" s="3"/>
      <c r="G18" s="3"/>
      <c r="H18" s="3"/>
      <c r="I18" s="3"/>
      <c r="J18" s="3"/>
      <c r="K18" s="3"/>
      <c r="L18" s="118"/>
    </row>
    <row r="19" spans="1:12" x14ac:dyDescent="0.55000000000000004">
      <c r="A19" s="5" t="s">
        <v>16</v>
      </c>
      <c r="B19" s="5" t="s">
        <v>1</v>
      </c>
      <c r="C19" s="5" t="s">
        <v>2</v>
      </c>
    </row>
    <row r="20" spans="1:12" x14ac:dyDescent="0.55000000000000004">
      <c r="A20" s="14"/>
      <c r="B20" s="14"/>
      <c r="C20" s="14"/>
    </row>
    <row r="21" spans="1:12" x14ac:dyDescent="0.55000000000000004">
      <c r="A21" s="14"/>
      <c r="B21" s="14"/>
      <c r="C21" s="14"/>
    </row>
    <row r="22" spans="1:12" x14ac:dyDescent="0.55000000000000004">
      <c r="A22" s="14"/>
      <c r="B22" s="14"/>
      <c r="C22" s="14"/>
    </row>
    <row r="23" spans="1:12" x14ac:dyDescent="0.55000000000000004">
      <c r="A23" s="14"/>
      <c r="B23" s="14"/>
      <c r="C23" s="14"/>
    </row>
    <row r="24" spans="1:12" x14ac:dyDescent="0.55000000000000004">
      <c r="A24" s="14"/>
      <c r="B24" s="14"/>
      <c r="C24" s="14"/>
    </row>
    <row r="25" spans="1:12" x14ac:dyDescent="0.55000000000000004">
      <c r="A25" s="14"/>
      <c r="B25" s="14"/>
      <c r="C25" s="14"/>
    </row>
    <row r="26" spans="1:12" x14ac:dyDescent="0.55000000000000004">
      <c r="A26" s="14"/>
      <c r="B26" s="14"/>
      <c r="C26" s="14"/>
    </row>
    <row r="27" spans="1:12" x14ac:dyDescent="0.55000000000000004">
      <c r="A27" s="14"/>
      <c r="B27" s="14"/>
      <c r="C27" s="14"/>
      <c r="D27" s="14"/>
    </row>
    <row r="28" spans="1:12" x14ac:dyDescent="0.55000000000000004">
      <c r="A28" s="14"/>
      <c r="B28" s="14"/>
      <c r="C28" s="14"/>
      <c r="D28" s="14"/>
    </row>
    <row r="29" spans="1:12" x14ac:dyDescent="0.55000000000000004">
      <c r="A29" s="5" t="s">
        <v>17</v>
      </c>
      <c r="B29" s="5" t="s">
        <v>1</v>
      </c>
      <c r="C29" s="5" t="s">
        <v>2</v>
      </c>
      <c r="D29" s="98"/>
    </row>
    <row r="30" spans="1:12" x14ac:dyDescent="0.55000000000000004">
      <c r="A30" s="97" t="s">
        <v>149</v>
      </c>
      <c r="B30" s="97">
        <v>50.286999999999999</v>
      </c>
      <c r="C30" s="97">
        <v>49.93</v>
      </c>
      <c r="D30" s="116"/>
    </row>
    <row r="31" spans="1:12" x14ac:dyDescent="0.55000000000000004">
      <c r="A31" s="97" t="s">
        <v>59</v>
      </c>
      <c r="B31" s="97">
        <v>50.820999999999998</v>
      </c>
      <c r="C31" s="97">
        <v>49.908999999999999</v>
      </c>
      <c r="D31" s="116"/>
    </row>
    <row r="32" spans="1:12" x14ac:dyDescent="0.55000000000000004">
      <c r="A32" s="14" t="s">
        <v>129</v>
      </c>
      <c r="B32" s="14">
        <v>51.088999999999999</v>
      </c>
      <c r="C32" s="14">
        <v>50.481999999999999</v>
      </c>
      <c r="D32" s="116"/>
    </row>
    <row r="33" spans="1:5" x14ac:dyDescent="0.55000000000000004">
      <c r="A33" s="14" t="s">
        <v>78</v>
      </c>
      <c r="B33" s="14">
        <v>51.603999999999999</v>
      </c>
      <c r="C33" s="14">
        <v>50.674999999999997</v>
      </c>
      <c r="D33" s="116"/>
    </row>
    <row r="34" spans="1:5" x14ac:dyDescent="0.55000000000000004">
      <c r="A34" s="14" t="s">
        <v>141</v>
      </c>
      <c r="B34" s="14">
        <v>55.78</v>
      </c>
      <c r="C34" s="14">
        <v>52.991</v>
      </c>
      <c r="D34" s="116"/>
    </row>
    <row r="35" spans="1:5" x14ac:dyDescent="0.55000000000000004">
      <c r="A35" s="14" t="s">
        <v>148</v>
      </c>
      <c r="B35" s="14"/>
      <c r="C35" s="14"/>
      <c r="D35" s="116"/>
    </row>
    <row r="36" spans="1:5" x14ac:dyDescent="0.55000000000000004">
      <c r="A36" s="14" t="s">
        <v>48</v>
      </c>
      <c r="B36" s="14"/>
      <c r="C36" s="14"/>
      <c r="D36" s="116"/>
    </row>
    <row r="37" spans="1:5" x14ac:dyDescent="0.55000000000000004">
      <c r="A37" s="14" t="s">
        <v>57</v>
      </c>
      <c r="B37" s="14"/>
      <c r="C37" s="14"/>
      <c r="D37" s="116"/>
    </row>
    <row r="38" spans="1:5" x14ac:dyDescent="0.55000000000000004">
      <c r="A38" s="14" t="s">
        <v>65</v>
      </c>
      <c r="B38" s="14"/>
      <c r="C38" s="14"/>
      <c r="D38" s="116"/>
    </row>
    <row r="39" spans="1:5" x14ac:dyDescent="0.55000000000000004">
      <c r="A39" s="14" t="s">
        <v>79</v>
      </c>
      <c r="B39" s="14"/>
      <c r="C39" s="14"/>
      <c r="D39" s="116"/>
    </row>
    <row r="40" spans="1:5" x14ac:dyDescent="0.55000000000000004">
      <c r="A40" s="14" t="s">
        <v>86</v>
      </c>
      <c r="B40" s="14"/>
      <c r="C40" s="14"/>
      <c r="D40" s="116"/>
    </row>
    <row r="41" spans="1:5" x14ac:dyDescent="0.55000000000000004">
      <c r="A41" s="97" t="s">
        <v>147</v>
      </c>
      <c r="B41" s="97"/>
      <c r="C41" s="97"/>
      <c r="D41" s="116"/>
    </row>
    <row r="42" spans="1:5" x14ac:dyDescent="0.55000000000000004">
      <c r="A42" s="97" t="s">
        <v>54</v>
      </c>
      <c r="B42" s="97"/>
      <c r="C42" s="97"/>
      <c r="D42" s="116"/>
      <c r="E42" s="5"/>
    </row>
    <row r="43" spans="1:5" x14ac:dyDescent="0.55000000000000004">
      <c r="A43" s="99" t="s">
        <v>156</v>
      </c>
      <c r="B43" s="100"/>
      <c r="C43" s="101"/>
      <c r="D43" s="116"/>
      <c r="E43" s="5"/>
    </row>
    <row r="44" spans="1:5" x14ac:dyDescent="0.55000000000000004">
      <c r="A44" s="97"/>
      <c r="B44" s="97"/>
      <c r="C44" s="97"/>
      <c r="E44" s="5"/>
    </row>
    <row r="45" spans="1:5" x14ac:dyDescent="0.55000000000000004">
      <c r="A45" s="97"/>
      <c r="B45" s="97"/>
      <c r="C45" s="97"/>
      <c r="E45" s="5"/>
    </row>
    <row r="46" spans="1:5" x14ac:dyDescent="0.55000000000000004">
      <c r="A46" t="s">
        <v>18</v>
      </c>
      <c r="B46" t="s">
        <v>1</v>
      </c>
      <c r="C46" t="s">
        <v>2</v>
      </c>
      <c r="E46" s="5"/>
    </row>
    <row r="47" spans="1:5" x14ac:dyDescent="0.55000000000000004">
      <c r="A47" s="3" t="s">
        <v>129</v>
      </c>
      <c r="B47" s="3">
        <v>47.863999999999997</v>
      </c>
      <c r="C47" s="3">
        <v>46.523000000000003</v>
      </c>
      <c r="E47" s="5"/>
    </row>
    <row r="48" spans="1:5" x14ac:dyDescent="0.55000000000000004">
      <c r="A48" s="14" t="s">
        <v>78</v>
      </c>
      <c r="B48" s="14">
        <v>47.326999999999998</v>
      </c>
      <c r="C48" s="14">
        <v>46.095999999999997</v>
      </c>
      <c r="E48" s="5"/>
    </row>
    <row r="49" spans="1:5" x14ac:dyDescent="0.55000000000000004">
      <c r="A49" s="14" t="s">
        <v>148</v>
      </c>
      <c r="B49" s="14">
        <v>48.767000000000003</v>
      </c>
      <c r="C49" s="14">
        <v>48.067999999999998</v>
      </c>
      <c r="E49" s="5"/>
    </row>
    <row r="50" spans="1:5" x14ac:dyDescent="0.55000000000000004">
      <c r="A50" s="14" t="s">
        <v>141</v>
      </c>
      <c r="B50" s="14">
        <v>57.735999999999997</v>
      </c>
      <c r="C50" s="14">
        <v>52.439</v>
      </c>
      <c r="E50" s="5"/>
    </row>
    <row r="51" spans="1:5" x14ac:dyDescent="0.55000000000000004">
      <c r="A51" s="14" t="s">
        <v>48</v>
      </c>
      <c r="B51" s="14"/>
      <c r="C51" s="14"/>
      <c r="E51" s="5"/>
    </row>
    <row r="52" spans="1:5" x14ac:dyDescent="0.55000000000000004">
      <c r="A52" s="14" t="s">
        <v>57</v>
      </c>
      <c r="B52" s="14"/>
      <c r="C52" s="14"/>
      <c r="E52" s="5"/>
    </row>
    <row r="53" spans="1:5" x14ac:dyDescent="0.55000000000000004">
      <c r="A53" s="14" t="s">
        <v>65</v>
      </c>
      <c r="B53" s="14"/>
      <c r="C53" s="14"/>
      <c r="E53" s="5"/>
    </row>
    <row r="54" spans="1:5" x14ac:dyDescent="0.55000000000000004">
      <c r="A54" s="14" t="s">
        <v>79</v>
      </c>
      <c r="B54" s="14"/>
      <c r="C54" s="14"/>
      <c r="D54" s="14"/>
    </row>
    <row r="55" spans="1:5" x14ac:dyDescent="0.55000000000000004">
      <c r="A55" s="14" t="s">
        <v>86</v>
      </c>
      <c r="B55" s="14"/>
      <c r="C55" s="14"/>
      <c r="D55" s="5"/>
    </row>
    <row r="56" spans="1:5" x14ac:dyDescent="0.55000000000000004">
      <c r="A56" s="97" t="s">
        <v>147</v>
      </c>
      <c r="B56" s="97"/>
      <c r="C56" s="97"/>
    </row>
    <row r="57" spans="1:5" x14ac:dyDescent="0.55000000000000004">
      <c r="A57" s="97" t="s">
        <v>54</v>
      </c>
      <c r="B57" s="97"/>
      <c r="C57" s="97"/>
    </row>
    <row r="58" spans="1:5" x14ac:dyDescent="0.55000000000000004">
      <c r="A58" s="97" t="s">
        <v>59</v>
      </c>
      <c r="B58" s="97">
        <v>46.734000000000002</v>
      </c>
      <c r="C58" s="97">
        <v>46.466000000000001</v>
      </c>
    </row>
    <row r="59" spans="1:5" x14ac:dyDescent="0.55000000000000004">
      <c r="A59" s="97" t="s">
        <v>149</v>
      </c>
      <c r="B59" s="97">
        <v>46.326999999999998</v>
      </c>
      <c r="C59" s="97">
        <v>46.168999999999997</v>
      </c>
    </row>
    <row r="60" spans="1:5" x14ac:dyDescent="0.55000000000000004">
      <c r="A60" s="97" t="s">
        <v>156</v>
      </c>
      <c r="B60" s="97"/>
      <c r="C60" s="97"/>
      <c r="E60" s="5"/>
    </row>
    <row r="61" spans="1:5" x14ac:dyDescent="0.55000000000000004">
      <c r="A61" s="97"/>
      <c r="B61" s="97"/>
      <c r="C61" s="97"/>
      <c r="E61" s="5"/>
    </row>
    <row r="62" spans="1:5" x14ac:dyDescent="0.55000000000000004">
      <c r="A62" s="97"/>
      <c r="B62" s="97"/>
      <c r="C62" s="97"/>
      <c r="E62" s="5"/>
    </row>
    <row r="63" spans="1:5" x14ac:dyDescent="0.55000000000000004">
      <c r="A63" s="5" t="s">
        <v>20</v>
      </c>
      <c r="B63" s="5" t="s">
        <v>1</v>
      </c>
      <c r="C63" s="5" t="s">
        <v>2</v>
      </c>
      <c r="D63" s="98"/>
      <c r="E63" s="5"/>
    </row>
    <row r="64" spans="1:5" ht="15" customHeight="1" x14ac:dyDescent="0.55000000000000004">
      <c r="A64" s="97" t="s">
        <v>59</v>
      </c>
      <c r="B64" s="97">
        <v>50.234999999999999</v>
      </c>
      <c r="C64" s="97">
        <v>49.938000000000002</v>
      </c>
      <c r="D64" s="116"/>
      <c r="E64" s="5"/>
    </row>
    <row r="65" spans="1:6" x14ac:dyDescent="0.55000000000000004">
      <c r="A65" s="14" t="s">
        <v>129</v>
      </c>
      <c r="B65" s="14">
        <v>50.231000000000002</v>
      </c>
      <c r="C65" s="14">
        <v>50.219000000000001</v>
      </c>
      <c r="D65" s="116"/>
      <c r="E65" s="5"/>
    </row>
    <row r="66" spans="1:6" x14ac:dyDescent="0.55000000000000004">
      <c r="A66" s="97" t="s">
        <v>149</v>
      </c>
      <c r="B66" s="97">
        <v>50.625999999999998</v>
      </c>
      <c r="C66" s="97">
        <v>49.847999999999999</v>
      </c>
      <c r="D66" s="116"/>
      <c r="E66" s="5"/>
    </row>
    <row r="67" spans="1:6" x14ac:dyDescent="0.55000000000000004">
      <c r="A67" s="3" t="s">
        <v>148</v>
      </c>
      <c r="B67" s="3">
        <v>51.351999999999997</v>
      </c>
      <c r="C67" s="3">
        <v>50.835000000000001</v>
      </c>
      <c r="D67" s="116"/>
      <c r="E67" s="5"/>
    </row>
    <row r="68" spans="1:6" x14ac:dyDescent="0.55000000000000004">
      <c r="A68" s="3" t="s">
        <v>141</v>
      </c>
      <c r="B68" s="3">
        <v>52.601999999999997</v>
      </c>
      <c r="C68" s="3">
        <v>51.311999999999998</v>
      </c>
      <c r="D68" s="116"/>
      <c r="F68" s="5"/>
    </row>
    <row r="69" spans="1:6" x14ac:dyDescent="0.55000000000000004">
      <c r="A69" s="14" t="s">
        <v>78</v>
      </c>
      <c r="B69" s="14"/>
      <c r="C69" s="14"/>
      <c r="D69" s="116"/>
      <c r="F69" s="5"/>
    </row>
    <row r="70" spans="1:6" x14ac:dyDescent="0.55000000000000004">
      <c r="A70" s="14" t="s">
        <v>48</v>
      </c>
      <c r="B70" s="14"/>
      <c r="C70" s="14"/>
      <c r="D70" s="116"/>
      <c r="E70" s="5"/>
    </row>
    <row r="71" spans="1:6" x14ac:dyDescent="0.55000000000000004">
      <c r="A71" s="14" t="s">
        <v>57</v>
      </c>
      <c r="B71" s="14"/>
      <c r="C71" s="14"/>
      <c r="D71" s="116"/>
    </row>
    <row r="72" spans="1:6" x14ac:dyDescent="0.55000000000000004">
      <c r="A72" s="14" t="s">
        <v>65</v>
      </c>
      <c r="B72" s="14"/>
      <c r="C72" s="14"/>
      <c r="D72" s="116"/>
    </row>
    <row r="73" spans="1:6" x14ac:dyDescent="0.55000000000000004">
      <c r="A73" s="14" t="s">
        <v>79</v>
      </c>
      <c r="B73" s="14"/>
      <c r="C73" s="14"/>
      <c r="D73" s="116"/>
    </row>
    <row r="74" spans="1:6" x14ac:dyDescent="0.55000000000000004">
      <c r="A74" s="14" t="s">
        <v>86</v>
      </c>
      <c r="B74" s="14"/>
      <c r="C74" s="14"/>
      <c r="D74" s="116"/>
    </row>
    <row r="75" spans="1:6" x14ac:dyDescent="0.55000000000000004">
      <c r="A75" s="97" t="s">
        <v>147</v>
      </c>
      <c r="B75" s="97"/>
      <c r="C75" s="97"/>
      <c r="D75" s="116"/>
      <c r="E75" s="5"/>
    </row>
    <row r="76" spans="1:6" x14ac:dyDescent="0.55000000000000004">
      <c r="A76" s="97" t="s">
        <v>54</v>
      </c>
      <c r="B76" s="97"/>
      <c r="C76" s="97"/>
      <c r="D76" s="116"/>
      <c r="E76" s="5"/>
    </row>
    <row r="77" spans="1:6" x14ac:dyDescent="0.55000000000000004">
      <c r="A77" s="97" t="s">
        <v>156</v>
      </c>
      <c r="B77" s="97"/>
      <c r="C77" s="97"/>
      <c r="D77" s="116"/>
      <c r="E77" s="5"/>
    </row>
    <row r="78" spans="1:6" x14ac:dyDescent="0.55000000000000004">
      <c r="A78" s="97"/>
      <c r="B78" s="97"/>
      <c r="C78" s="97"/>
      <c r="E78" s="5"/>
    </row>
    <row r="79" spans="1:6" x14ac:dyDescent="0.55000000000000004">
      <c r="A79" s="97"/>
      <c r="B79" s="97"/>
      <c r="C79" s="97"/>
      <c r="E79" s="5"/>
    </row>
    <row r="80" spans="1:6" x14ac:dyDescent="0.55000000000000004">
      <c r="A80" s="5" t="s">
        <v>21</v>
      </c>
      <c r="B80" s="5" t="s">
        <v>1</v>
      </c>
      <c r="C80" s="5" t="s">
        <v>2</v>
      </c>
      <c r="E80" s="5"/>
    </row>
    <row r="81" spans="1:6" x14ac:dyDescent="0.55000000000000004">
      <c r="A81" s="14" t="s">
        <v>129</v>
      </c>
      <c r="B81" s="14">
        <v>47.304000000000002</v>
      </c>
      <c r="C81" s="14">
        <v>47.192999999999998</v>
      </c>
      <c r="E81" s="5"/>
    </row>
    <row r="82" spans="1:6" x14ac:dyDescent="0.55000000000000004">
      <c r="A82" s="14" t="s">
        <v>78</v>
      </c>
      <c r="B82" s="14">
        <v>46.502000000000002</v>
      </c>
      <c r="C82" s="14">
        <v>46.326999999999998</v>
      </c>
      <c r="D82" s="14"/>
      <c r="F82" s="5"/>
    </row>
    <row r="83" spans="1:6" x14ac:dyDescent="0.55000000000000004">
      <c r="A83" s="14" t="s">
        <v>148</v>
      </c>
      <c r="B83" s="14">
        <v>48.185000000000002</v>
      </c>
      <c r="C83" s="14">
        <v>47.506999999999998</v>
      </c>
      <c r="D83" s="5"/>
      <c r="F83" s="5"/>
    </row>
    <row r="84" spans="1:6" x14ac:dyDescent="0.55000000000000004">
      <c r="A84" s="3" t="s">
        <v>141</v>
      </c>
      <c r="B84" s="3">
        <v>54.024999999999999</v>
      </c>
      <c r="C84" s="3">
        <v>53.02</v>
      </c>
    </row>
    <row r="85" spans="1:6" x14ac:dyDescent="0.55000000000000004">
      <c r="A85" s="3" t="s">
        <v>48</v>
      </c>
      <c r="B85" s="3"/>
      <c r="C85" s="3"/>
    </row>
    <row r="86" spans="1:6" x14ac:dyDescent="0.55000000000000004">
      <c r="A86" s="14" t="s">
        <v>57</v>
      </c>
      <c r="B86" s="14"/>
      <c r="C86" s="14"/>
    </row>
    <row r="87" spans="1:6" x14ac:dyDescent="0.55000000000000004">
      <c r="A87" s="14" t="s">
        <v>65</v>
      </c>
      <c r="B87" s="14"/>
      <c r="C87" s="14"/>
    </row>
    <row r="88" spans="1:6" x14ac:dyDescent="0.55000000000000004">
      <c r="A88" s="14" t="s">
        <v>79</v>
      </c>
      <c r="B88" s="14"/>
      <c r="C88" s="14"/>
    </row>
    <row r="89" spans="1:6" x14ac:dyDescent="0.55000000000000004">
      <c r="A89" s="14" t="s">
        <v>86</v>
      </c>
      <c r="B89" s="14"/>
      <c r="C89" s="14"/>
    </row>
    <row r="90" spans="1:6" x14ac:dyDescent="0.55000000000000004">
      <c r="A90" s="97" t="s">
        <v>147</v>
      </c>
      <c r="B90" s="97"/>
      <c r="C90" s="97"/>
    </row>
    <row r="91" spans="1:6" x14ac:dyDescent="0.55000000000000004">
      <c r="A91" s="97" t="s">
        <v>54</v>
      </c>
      <c r="B91" s="97"/>
      <c r="C91" s="97"/>
    </row>
    <row r="92" spans="1:6" x14ac:dyDescent="0.55000000000000004">
      <c r="A92" s="97" t="s">
        <v>59</v>
      </c>
      <c r="B92" s="97"/>
      <c r="C92" s="97"/>
    </row>
    <row r="93" spans="1:6" x14ac:dyDescent="0.55000000000000004">
      <c r="A93" s="97" t="s">
        <v>149</v>
      </c>
      <c r="B93" s="97">
        <v>45.868000000000002</v>
      </c>
      <c r="C93" s="97">
        <v>45.396999999999998</v>
      </c>
    </row>
    <row r="94" spans="1:6" x14ac:dyDescent="0.55000000000000004">
      <c r="A94" s="97" t="s">
        <v>156</v>
      </c>
      <c r="B94" s="97"/>
      <c r="C94" s="97"/>
    </row>
    <row r="95" spans="1:6" x14ac:dyDescent="0.55000000000000004">
      <c r="A95" s="97"/>
      <c r="B95" s="97"/>
      <c r="C95" s="97"/>
    </row>
    <row r="96" spans="1:6" x14ac:dyDescent="0.55000000000000004">
      <c r="A96" s="97"/>
      <c r="B96" s="97"/>
      <c r="C96" s="97"/>
    </row>
    <row r="97" spans="1:4" x14ac:dyDescent="0.55000000000000004">
      <c r="A97" s="5" t="s">
        <v>22</v>
      </c>
      <c r="B97" s="5" t="s">
        <v>1</v>
      </c>
      <c r="C97" s="5" t="s">
        <v>2</v>
      </c>
    </row>
    <row r="98" spans="1:4" x14ac:dyDescent="0.55000000000000004">
      <c r="A98" s="14"/>
      <c r="B98" s="14"/>
      <c r="C98" s="14"/>
      <c r="D98" s="5"/>
    </row>
    <row r="99" spans="1:4" x14ac:dyDescent="0.55000000000000004">
      <c r="A99" s="14"/>
      <c r="B99" s="14"/>
      <c r="C99" s="14"/>
      <c r="D99" s="5"/>
    </row>
    <row r="100" spans="1:4" x14ac:dyDescent="0.55000000000000004">
      <c r="A100" s="14"/>
      <c r="B100" s="14"/>
      <c r="C100" s="14"/>
      <c r="D100" s="5"/>
    </row>
    <row r="101" spans="1:4" x14ac:dyDescent="0.55000000000000004">
      <c r="A101" s="14"/>
      <c r="B101" s="14"/>
      <c r="C101" s="14"/>
      <c r="D101" s="5"/>
    </row>
    <row r="102" spans="1:4" x14ac:dyDescent="0.55000000000000004">
      <c r="A102" s="3"/>
      <c r="B102" s="3"/>
      <c r="C102" s="3"/>
      <c r="D102" s="5"/>
    </row>
    <row r="103" spans="1:4" x14ac:dyDescent="0.55000000000000004">
      <c r="A103" s="3"/>
      <c r="B103" s="3"/>
      <c r="C103" s="3"/>
    </row>
    <row r="104" spans="1:4" x14ac:dyDescent="0.55000000000000004">
      <c r="A104" s="14"/>
      <c r="B104" s="14"/>
      <c r="C104" s="14"/>
    </row>
    <row r="105" spans="1:4" x14ac:dyDescent="0.55000000000000004">
      <c r="A105" s="14"/>
      <c r="B105" s="14"/>
      <c r="C105" s="14"/>
    </row>
    <row r="106" spans="1:4" x14ac:dyDescent="0.55000000000000004">
      <c r="A106" s="14"/>
      <c r="B106" s="14"/>
      <c r="C106" s="14"/>
    </row>
    <row r="107" spans="1:4" x14ac:dyDescent="0.55000000000000004">
      <c r="A107" s="14"/>
      <c r="B107" s="14"/>
      <c r="C107" s="14"/>
    </row>
    <row r="108" spans="1:4" x14ac:dyDescent="0.55000000000000004">
      <c r="A108" s="14"/>
      <c r="B108" s="14"/>
      <c r="C108" s="14"/>
    </row>
    <row r="109" spans="1:4" x14ac:dyDescent="0.55000000000000004">
      <c r="A109" s="5"/>
      <c r="B109" s="5"/>
      <c r="C109" s="5"/>
    </row>
    <row r="110" spans="1:4" x14ac:dyDescent="0.55000000000000004">
      <c r="A110" s="5"/>
      <c r="B110" s="5"/>
      <c r="C110" s="5"/>
    </row>
    <row r="111" spans="1:4" x14ac:dyDescent="0.55000000000000004">
      <c r="A111" s="5"/>
      <c r="B111" s="5"/>
      <c r="C111" s="5"/>
    </row>
    <row r="112" spans="1:4" x14ac:dyDescent="0.55000000000000004">
      <c r="A112" s="5"/>
      <c r="B112" s="5"/>
      <c r="C112" s="5"/>
    </row>
    <row r="113" spans="1:3" x14ac:dyDescent="0.55000000000000004">
      <c r="A113" s="5"/>
      <c r="B113" s="5"/>
      <c r="C113" s="5"/>
    </row>
  </sheetData>
  <phoneticPr fontId="1" type="noConversion"/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K q Q + U X I W u O 2 n A A A A + A A A A B I A H A B D b 2 5 m a W c v U G F j a 2 F n Z S 5 4 b W w g o h g A K K A U A A A A A A A A A A A A A A A A A A A A A A A A A A A A h Y + 9 D o I w G E V f h X S n L e A P k o 8 y u E p i Q j S u T a 3 Q C M X Q Y n k 3 B x / J V 5 B E U T f H e 3 K G c x + 3 O 2 R D U 3 t X 2 R n V 6 h Q F m C J P a t E e l S 5 T 1 N u T H 6 O M w Z a L M y + l N 8 r a J I M 5 p q i y 9 p I Q 4 p z D L s J t V 5 K Q 0 o A c 8 k 0 h K t l w 9 J H V f 9 l X 2 l i u h U Q M 9 q 8 Y F u I 4 w v N 4 N c P L R Q B k w p A r / V X C s R h T I D 8 Q 1 n 1 t + 0 4 y q f 1 d A W S a Q N 4 v 2 B N Q S w M E F A A C A A g A K q Q +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q k P l E o i k e 4 D g A A A B E A A A A T A B w A R m 9 y b X V s Y X M v U 2 V j d G l v b j E u b S C i G A A o o B Q A A A A A A A A A A A A A A A A A A A A A A A A A A A A r T k 0 u y c z P U w i G 0 I b W A F B L A Q I t A B Q A A g A I A C q k P l F y F r j t p w A A A P g A A A A S A A A A A A A A A A A A A A A A A A A A A A B D b 2 5 m a W c v U G F j a 2 F n Z S 5 4 b W x Q S w E C L Q A U A A I A C A A q p D 5 R D 8 r p q 6 Q A A A D p A A A A E w A A A A A A A A A A A A A A A A D z A A A A W 0 N v b n R l b n R f V H l w Z X N d L n h t b F B L A Q I t A B Q A A g A I A C q k P l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4 r f r B L l U R r u 8 9 / I K g K 8 y A A A A A A I A A A A A A A N m A A D A A A A A E A A A A N e 8 g s 8 s n A D s i H 3 I E x z G e O o A A A A A B I A A A K A A A A A Q A A A A C E B b K O 4 R A f V x F O 8 e f G Y 3 T F A A A A C c X b 4 t S t e 4 4 k 9 3 E d e a Y u d j m q A n F P Q M M X + X 7 l 9 c 5 s Z w l + T 7 9 1 p L I x 0 + Q 7 6 0 t O a S Y o T c K f k T v B l U V z / 2 N 3 R D n t Q S p m d X e i m + q N P M e M 2 5 z o g M u x Q A A A B a s r a L o T 1 o K Y n 6 E 9 1 K z 2 y J H 5 x 3 v Q = = < / D a t a M a s h u p > 
</file>

<file path=customXml/itemProps1.xml><?xml version="1.0" encoding="utf-8"?>
<ds:datastoreItem xmlns:ds="http://schemas.openxmlformats.org/officeDocument/2006/customXml" ds:itemID="{89D00841-A575-4E4D-A260-6F99168B2A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Weekly Times</vt:lpstr>
      <vt:lpstr>Division 1</vt:lpstr>
      <vt:lpstr>Division 2</vt:lpstr>
      <vt:lpstr>Division 3</vt:lpstr>
      <vt:lpstr>Division 4</vt:lpstr>
      <vt:lpstr>Division 5</vt:lpstr>
      <vt:lpstr>Division 6</vt:lpstr>
      <vt:lpstr>Division 7</vt:lpstr>
      <vt:lpstr>Division 8</vt:lpstr>
      <vt:lpstr>Schedule</vt:lpstr>
      <vt:lpstr>Divison Placements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still</dc:creator>
  <cp:keywords/>
  <dc:description/>
  <cp:lastModifiedBy>Will Mills</cp:lastModifiedBy>
  <cp:revision/>
  <cp:lastPrinted>2023-10-11T20:53:11Z</cp:lastPrinted>
  <dcterms:created xsi:type="dcterms:W3CDTF">2019-08-30T21:57:50Z</dcterms:created>
  <dcterms:modified xsi:type="dcterms:W3CDTF">2023-10-12T02:30:22Z</dcterms:modified>
  <cp:category/>
  <cp:contentStatus/>
</cp:coreProperties>
</file>